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/>
  <mc:AlternateContent xmlns:mc="http://schemas.openxmlformats.org/markup-compatibility/2006">
    <mc:Choice Requires="x15">
      <x15ac:absPath xmlns:x15ac="http://schemas.microsoft.com/office/spreadsheetml/2010/11/ac" url="C:\Users\soldi\Documents\"/>
    </mc:Choice>
  </mc:AlternateContent>
  <xr:revisionPtr revIDLastSave="0" documentId="13_ncr:1_{D1CEBF73-E2F0-4206-87B8-A6E5189229C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EMPLATE" sheetId="6" r:id="rId1"/>
  </sheets>
  <calcPr calcId="191029" concurrentCalc="0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" i="6" l="1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D63" i="6"/>
  <c r="H63" i="6"/>
  <c r="G63" i="6"/>
  <c r="F63" i="6"/>
  <c r="C63" i="6"/>
  <c r="D62" i="6"/>
  <c r="H62" i="6"/>
  <c r="G62" i="6"/>
  <c r="F62" i="6"/>
  <c r="C62" i="6"/>
  <c r="D61" i="6"/>
  <c r="H61" i="6"/>
  <c r="G61" i="6"/>
  <c r="F61" i="6"/>
  <c r="C61" i="6"/>
  <c r="D60" i="6"/>
  <c r="H60" i="6"/>
  <c r="G60" i="6"/>
  <c r="F60" i="6"/>
  <c r="C60" i="6"/>
  <c r="D59" i="6"/>
  <c r="H59" i="6"/>
  <c r="G59" i="6"/>
  <c r="F59" i="6"/>
  <c r="C59" i="6"/>
  <c r="D58" i="6"/>
  <c r="H58" i="6"/>
  <c r="G58" i="6"/>
  <c r="F58" i="6"/>
  <c r="C58" i="6"/>
  <c r="D57" i="6"/>
  <c r="H57" i="6"/>
  <c r="G57" i="6"/>
  <c r="F57" i="6"/>
  <c r="C57" i="6"/>
  <c r="D56" i="6"/>
  <c r="H56" i="6"/>
  <c r="G56" i="6"/>
  <c r="F56" i="6"/>
  <c r="C56" i="6"/>
  <c r="D55" i="6"/>
  <c r="H55" i="6"/>
  <c r="G55" i="6"/>
  <c r="F55" i="6"/>
  <c r="C55" i="6"/>
  <c r="D54" i="6"/>
  <c r="H54" i="6"/>
  <c r="G54" i="6"/>
  <c r="F54" i="6"/>
  <c r="C54" i="6"/>
  <c r="D53" i="6"/>
  <c r="H53" i="6"/>
  <c r="G53" i="6"/>
  <c r="F53" i="6"/>
  <c r="C53" i="6"/>
  <c r="D52" i="6"/>
  <c r="H52" i="6"/>
  <c r="G52" i="6"/>
  <c r="F52" i="6"/>
  <c r="C52" i="6"/>
  <c r="D51" i="6"/>
  <c r="H51" i="6"/>
  <c r="G51" i="6"/>
  <c r="F51" i="6"/>
  <c r="C51" i="6"/>
  <c r="L50" i="6"/>
  <c r="D5" i="6"/>
  <c r="K19" i="6"/>
  <c r="D6" i="6"/>
  <c r="K20" i="6"/>
  <c r="D7" i="6"/>
  <c r="K21" i="6"/>
  <c r="D8" i="6"/>
  <c r="K22" i="6"/>
  <c r="D9" i="6"/>
  <c r="K23" i="6"/>
  <c r="D10" i="6"/>
  <c r="K24" i="6"/>
  <c r="D11" i="6"/>
  <c r="K25" i="6"/>
  <c r="D12" i="6"/>
  <c r="K26" i="6"/>
  <c r="D13" i="6"/>
  <c r="K27" i="6"/>
  <c r="D14" i="6"/>
  <c r="K28" i="6"/>
  <c r="D15" i="6"/>
  <c r="K29" i="6"/>
  <c r="D16" i="6"/>
  <c r="K30" i="6"/>
  <c r="D17" i="6"/>
  <c r="K31" i="6"/>
  <c r="D18" i="6"/>
  <c r="K32" i="6"/>
  <c r="D19" i="6"/>
  <c r="K33" i="6"/>
  <c r="D20" i="6"/>
  <c r="K34" i="6"/>
  <c r="D21" i="6"/>
  <c r="K35" i="6"/>
  <c r="D22" i="6"/>
  <c r="K36" i="6"/>
  <c r="D23" i="6"/>
  <c r="K37" i="6"/>
  <c r="D24" i="6"/>
  <c r="K38" i="6"/>
  <c r="D25" i="6"/>
  <c r="K39" i="6"/>
  <c r="D26" i="6"/>
  <c r="K40" i="6"/>
  <c r="D27" i="6"/>
  <c r="K41" i="6"/>
  <c r="D28" i="6"/>
  <c r="K42" i="6"/>
  <c r="D29" i="6"/>
  <c r="K43" i="6"/>
  <c r="D30" i="6"/>
  <c r="K44" i="6"/>
  <c r="D31" i="6"/>
  <c r="K45" i="6"/>
  <c r="D32" i="6"/>
  <c r="K46" i="6"/>
  <c r="D33" i="6"/>
  <c r="K47" i="6"/>
  <c r="D34" i="6"/>
  <c r="K48" i="6"/>
  <c r="D35" i="6"/>
  <c r="K49" i="6"/>
  <c r="K50" i="6"/>
  <c r="D50" i="6"/>
  <c r="H50" i="6"/>
  <c r="G50" i="6"/>
  <c r="F50" i="6"/>
  <c r="C50" i="6"/>
  <c r="N49" i="6"/>
  <c r="D49" i="6"/>
  <c r="H49" i="6"/>
  <c r="G49" i="6"/>
  <c r="F49" i="6"/>
  <c r="C49" i="6"/>
  <c r="D48" i="6"/>
  <c r="H48" i="6"/>
  <c r="G48" i="6"/>
  <c r="F48" i="6"/>
  <c r="C48" i="6"/>
  <c r="D47" i="6"/>
  <c r="H47" i="6"/>
  <c r="G47" i="6"/>
  <c r="F47" i="6"/>
  <c r="C47" i="6"/>
  <c r="D46" i="6"/>
  <c r="H46" i="6"/>
  <c r="G46" i="6"/>
  <c r="F46" i="6"/>
  <c r="C46" i="6"/>
  <c r="D45" i="6"/>
  <c r="H45" i="6"/>
  <c r="G45" i="6"/>
  <c r="F45" i="6"/>
  <c r="C45" i="6"/>
  <c r="N44" i="6"/>
  <c r="D44" i="6"/>
  <c r="H44" i="6"/>
  <c r="G44" i="6"/>
  <c r="F44" i="6"/>
  <c r="C44" i="6"/>
  <c r="D43" i="6"/>
  <c r="H43" i="6"/>
  <c r="G43" i="6"/>
  <c r="F43" i="6"/>
  <c r="C43" i="6"/>
  <c r="D42" i="6"/>
  <c r="H42" i="6"/>
  <c r="G42" i="6"/>
  <c r="F42" i="6"/>
  <c r="C42" i="6"/>
  <c r="D41" i="6"/>
  <c r="H41" i="6"/>
  <c r="G41" i="6"/>
  <c r="F41" i="6"/>
  <c r="C41" i="6"/>
  <c r="D40" i="6"/>
  <c r="H40" i="6"/>
  <c r="G40" i="6"/>
  <c r="F40" i="6"/>
  <c r="C40" i="6"/>
  <c r="N39" i="6"/>
  <c r="D39" i="6"/>
  <c r="H39" i="6"/>
  <c r="G39" i="6"/>
  <c r="F39" i="6"/>
  <c r="C39" i="6"/>
  <c r="D38" i="6"/>
  <c r="H38" i="6"/>
  <c r="G38" i="6"/>
  <c r="F38" i="6"/>
  <c r="C38" i="6"/>
  <c r="D37" i="6"/>
  <c r="H37" i="6"/>
  <c r="G37" i="6"/>
  <c r="F37" i="6"/>
  <c r="C37" i="6"/>
  <c r="D36" i="6"/>
  <c r="H36" i="6"/>
  <c r="G36" i="6"/>
  <c r="F36" i="6"/>
  <c r="C36" i="6"/>
  <c r="H35" i="6"/>
  <c r="G35" i="6"/>
  <c r="F35" i="6"/>
  <c r="C35" i="6"/>
  <c r="N34" i="6"/>
  <c r="H34" i="6"/>
  <c r="G34" i="6"/>
  <c r="F34" i="6"/>
  <c r="C34" i="6"/>
  <c r="H33" i="6"/>
  <c r="G33" i="6"/>
  <c r="F33" i="6"/>
  <c r="C33" i="6"/>
  <c r="H32" i="6"/>
  <c r="G32" i="6"/>
  <c r="F32" i="6"/>
  <c r="C32" i="6"/>
  <c r="H31" i="6"/>
  <c r="G31" i="6"/>
  <c r="F31" i="6"/>
  <c r="C31" i="6"/>
  <c r="H30" i="6"/>
  <c r="G30" i="6"/>
  <c r="F30" i="6"/>
  <c r="C30" i="6"/>
  <c r="N29" i="6"/>
  <c r="H29" i="6"/>
  <c r="G29" i="6"/>
  <c r="F29" i="6"/>
  <c r="C29" i="6"/>
  <c r="H28" i="6"/>
  <c r="G28" i="6"/>
  <c r="F28" i="6"/>
  <c r="C28" i="6"/>
  <c r="H27" i="6"/>
  <c r="G27" i="6"/>
  <c r="F27" i="6"/>
  <c r="C27" i="6"/>
  <c r="H26" i="6"/>
  <c r="G26" i="6"/>
  <c r="F26" i="6"/>
  <c r="C26" i="6"/>
  <c r="H25" i="6"/>
  <c r="G25" i="6"/>
  <c r="F25" i="6"/>
  <c r="C25" i="6"/>
  <c r="S14" i="6"/>
  <c r="S15" i="6"/>
  <c r="S16" i="6"/>
  <c r="S17" i="6"/>
  <c r="S18" i="6"/>
  <c r="S19" i="6"/>
  <c r="S20" i="6"/>
  <c r="S21" i="6"/>
  <c r="S22" i="6"/>
  <c r="S23" i="6"/>
  <c r="S24" i="6"/>
  <c r="R15" i="6"/>
  <c r="R16" i="6"/>
  <c r="R17" i="6"/>
  <c r="R18" i="6"/>
  <c r="R19" i="6"/>
  <c r="R20" i="6"/>
  <c r="R21" i="6"/>
  <c r="R22" i="6"/>
  <c r="R23" i="6"/>
  <c r="R24" i="6"/>
  <c r="N24" i="6"/>
  <c r="H24" i="6"/>
  <c r="G24" i="6"/>
  <c r="F24" i="6"/>
  <c r="C24" i="6"/>
  <c r="H23" i="6"/>
  <c r="G23" i="6"/>
  <c r="F23" i="6"/>
  <c r="C23" i="6"/>
  <c r="H22" i="6"/>
  <c r="G22" i="6"/>
  <c r="F22" i="6"/>
  <c r="C22" i="6"/>
  <c r="H21" i="6"/>
  <c r="G21" i="6"/>
  <c r="F21" i="6"/>
  <c r="C21" i="6"/>
  <c r="H20" i="6"/>
  <c r="G20" i="6"/>
  <c r="F20" i="6"/>
  <c r="C20" i="6"/>
  <c r="M19" i="6"/>
  <c r="N19" i="6"/>
  <c r="O19" i="6"/>
  <c r="H19" i="6"/>
  <c r="G19" i="6"/>
  <c r="F19" i="6"/>
  <c r="C19" i="6"/>
  <c r="H18" i="6"/>
  <c r="G18" i="6"/>
  <c r="F18" i="6"/>
  <c r="C18" i="6"/>
  <c r="H17" i="6"/>
  <c r="G17" i="6"/>
  <c r="F17" i="6"/>
  <c r="C17" i="6"/>
  <c r="H16" i="6"/>
  <c r="G16" i="6"/>
  <c r="F16" i="6"/>
  <c r="C16" i="6"/>
  <c r="K15" i="6"/>
  <c r="L15" i="6"/>
  <c r="M15" i="6"/>
  <c r="H15" i="6"/>
  <c r="G15" i="6"/>
  <c r="F15" i="6"/>
  <c r="C15" i="6"/>
  <c r="K14" i="6"/>
  <c r="L14" i="6"/>
  <c r="M14" i="6"/>
  <c r="H14" i="6"/>
  <c r="G14" i="6"/>
  <c r="F14" i="6"/>
  <c r="C14" i="6"/>
  <c r="K13" i="6"/>
  <c r="L13" i="6"/>
  <c r="M13" i="6"/>
  <c r="H13" i="6"/>
  <c r="G13" i="6"/>
  <c r="F13" i="6"/>
  <c r="C13" i="6"/>
  <c r="K12" i="6"/>
  <c r="L12" i="6"/>
  <c r="M12" i="6"/>
  <c r="H12" i="6"/>
  <c r="G12" i="6"/>
  <c r="F12" i="6"/>
  <c r="C12" i="6"/>
  <c r="Q11" i="6"/>
  <c r="K11" i="6"/>
  <c r="L11" i="6"/>
  <c r="M11" i="6"/>
  <c r="H11" i="6"/>
  <c r="G11" i="6"/>
  <c r="F11" i="6"/>
  <c r="C11" i="6"/>
  <c r="K10" i="6"/>
  <c r="L10" i="6"/>
  <c r="M10" i="6"/>
  <c r="H10" i="6"/>
  <c r="G10" i="6"/>
  <c r="F10" i="6"/>
  <c r="C10" i="6"/>
  <c r="K9" i="6"/>
  <c r="L9" i="6"/>
  <c r="M9" i="6"/>
  <c r="H9" i="6"/>
  <c r="G9" i="6"/>
  <c r="F9" i="6"/>
  <c r="C9" i="6"/>
  <c r="K8" i="6"/>
  <c r="L8" i="6"/>
  <c r="M8" i="6"/>
  <c r="H8" i="6"/>
  <c r="G8" i="6"/>
  <c r="F8" i="6"/>
  <c r="C8" i="6"/>
  <c r="H7" i="6"/>
  <c r="G7" i="6"/>
  <c r="F7" i="6"/>
  <c r="C7" i="6"/>
  <c r="H6" i="6"/>
  <c r="G6" i="6"/>
  <c r="F6" i="6"/>
  <c r="C6" i="6"/>
  <c r="H5" i="6"/>
  <c r="G5" i="6"/>
  <c r="F5" i="6"/>
  <c r="C5" i="6"/>
</calcChain>
</file>

<file path=xl/sharedStrings.xml><?xml version="1.0" encoding="utf-8"?>
<sst xmlns="http://schemas.openxmlformats.org/spreadsheetml/2006/main" count="87" uniqueCount="87">
  <si>
    <t>Day</t>
  </si>
  <si>
    <t>Balance</t>
  </si>
  <si>
    <t>Daily % Growth</t>
  </si>
  <si>
    <t>Daily Profit Goal</t>
  </si>
  <si>
    <r>
      <t xml:space="preserve">Necessary Lot Size Based On </t>
    </r>
    <r>
      <rPr>
        <b/>
        <i/>
        <u/>
        <sz val="12"/>
        <color theme="1"/>
        <rFont val="Times New Roman"/>
        <family val="1"/>
      </rPr>
      <t>ONE</t>
    </r>
    <r>
      <rPr>
        <b/>
        <sz val="12"/>
        <color theme="1"/>
        <rFont val="Times New Roman"/>
        <family val="1"/>
      </rPr>
      <t xml:space="preserve"> Trade Per Day</t>
    </r>
  </si>
  <si>
    <t>Deposit:</t>
  </si>
  <si>
    <t>TP:</t>
  </si>
  <si>
    <r>
      <t xml:space="preserve">  ^   for more than one trade </t>
    </r>
    <r>
      <rPr>
        <b/>
        <sz val="11"/>
        <color theme="1"/>
        <rFont val="Times New Roman"/>
        <family val="1"/>
      </rPr>
      <t>divide</t>
    </r>
    <r>
      <rPr>
        <sz val="10"/>
        <color theme="1"/>
        <rFont val="Times New Roman"/>
        <family val="1"/>
      </rPr>
      <t xml:space="preserve"> lot size by </t>
    </r>
    <r>
      <rPr>
        <b/>
        <sz val="11"/>
        <color theme="1"/>
        <rFont val="Times New Roman"/>
        <family val="1"/>
      </rPr>
      <t>#</t>
    </r>
    <r>
      <rPr>
        <sz val="10"/>
        <color theme="1"/>
        <rFont val="Times New Roman"/>
        <family val="1"/>
      </rPr>
      <t xml:space="preserve"> of desired daily trades</t>
    </r>
  </si>
  <si>
    <t>SL:</t>
  </si>
  <si>
    <t>15-20</t>
  </si>
  <si>
    <t>20-25</t>
  </si>
  <si>
    <t>25-30</t>
  </si>
  <si>
    <t>&lt;-- MT4 measures MICROpips so add a zero onto trailing SL</t>
  </si>
  <si>
    <t>Personal Goals:</t>
  </si>
  <si>
    <t>Binary Strategy:</t>
  </si>
  <si>
    <t>Daily</t>
  </si>
  <si>
    <t xml:space="preserve">Weekly </t>
  </si>
  <si>
    <t>Monthly</t>
  </si>
  <si>
    <t>Yearly</t>
  </si>
  <si>
    <t>Job Income Equivalent</t>
  </si>
  <si>
    <t>40hr/week @12.50/hr</t>
  </si>
  <si>
    <t>Every 4 wins Up your Trading Stage to the Next level</t>
  </si>
  <si>
    <t>40hr/week @31.25/hr</t>
  </si>
  <si>
    <t>40hr/week @62.50/hr</t>
  </si>
  <si>
    <t xml:space="preserve">BALANCE </t>
  </si>
  <si>
    <t>WINS (OUT OF 4)</t>
  </si>
  <si>
    <t>Current Trade Amount</t>
  </si>
  <si>
    <t>40hr/week @81.25/hr</t>
  </si>
  <si>
    <t>40hr/week @93.75/hr</t>
  </si>
  <si>
    <t>40hr/week @125.00/hr</t>
  </si>
  <si>
    <t>TRADING STAGE</t>
  </si>
  <si>
    <t>WINNING TRADE AMOUNT</t>
  </si>
  <si>
    <t>40hr/week @187.50/hr</t>
  </si>
  <si>
    <t>1</t>
  </si>
  <si>
    <t>40hr/week @250.00/hr</t>
  </si>
  <si>
    <t>30 Days Earnings Calculator:</t>
  </si>
  <si>
    <t>TRADING DAYS</t>
  </si>
  <si>
    <t>GOAL</t>
  </si>
  <si>
    <t>ACTUAL</t>
  </si>
  <si>
    <t>Beginning Balance:</t>
  </si>
  <si>
    <t>Daily Earnings Total:</t>
  </si>
  <si>
    <t>Total Earnings:</t>
  </si>
  <si>
    <t>Day 1</t>
  </si>
  <si>
    <t>Day 2</t>
  </si>
  <si>
    <t>Day 3</t>
  </si>
  <si>
    <t>Day 4</t>
  </si>
  <si>
    <t>Day 5</t>
  </si>
  <si>
    <t>Day 6</t>
  </si>
  <si>
    <t>Week 1  - Total</t>
  </si>
  <si>
    <t>Day 7</t>
  </si>
  <si>
    <t>Day 8</t>
  </si>
  <si>
    <t>Day 9</t>
  </si>
  <si>
    <t>Tips:</t>
  </si>
  <si>
    <t>Day 10</t>
  </si>
  <si>
    <t>1) 4hr Candles: 5am, 9am, 1pm, 5pm, 9pm, 1am</t>
  </si>
  <si>
    <t>Day 11</t>
  </si>
  <si>
    <t>Week 2 - Total</t>
  </si>
  <si>
    <t>2) Check the News</t>
  </si>
  <si>
    <t>Day 12</t>
  </si>
  <si>
    <t>3) Perfect Set Up: Arrow, Color Change, TDI Outside Break</t>
  </si>
  <si>
    <t>Day 13</t>
  </si>
  <si>
    <t>4) Trade With the Trend</t>
  </si>
  <si>
    <t>Day 14</t>
  </si>
  <si>
    <t>5) Check Raheem's Weekly Session Predictions</t>
  </si>
  <si>
    <t>Day 15</t>
  </si>
  <si>
    <t>Day 16</t>
  </si>
  <si>
    <t>Week 3 - Total</t>
  </si>
  <si>
    <t>Day 17</t>
  </si>
  <si>
    <t>Day 18</t>
  </si>
  <si>
    <t>Day 19</t>
  </si>
  <si>
    <t>Day 20</t>
  </si>
  <si>
    <t>Day 21</t>
  </si>
  <si>
    <t>Week 4 - Total</t>
  </si>
  <si>
    <t>Day 22</t>
  </si>
  <si>
    <t>Day 23</t>
  </si>
  <si>
    <t>Day 24</t>
  </si>
  <si>
    <t>Day 25</t>
  </si>
  <si>
    <t>Day 26</t>
  </si>
  <si>
    <t>Week 5 - Total</t>
  </si>
  <si>
    <t>Day 27</t>
  </si>
  <si>
    <t>Day 28</t>
  </si>
  <si>
    <t>Day 29</t>
  </si>
  <si>
    <t>Day 30</t>
  </si>
  <si>
    <t>Day 31</t>
  </si>
  <si>
    <t>Week 6 - Total</t>
  </si>
  <si>
    <t>Total</t>
  </si>
  <si>
    <t>ALL SL:TP IS 1:3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</si>
</sst>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.00"/>
  </numFmts>
  <fonts count="17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Calibri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7" fillId="0" borderId="0" xfId="0" applyFont="1"/>
    <xf numFmtId="0" fontId="0" fillId="6" borderId="0" xfId="0" applyFill="1"/>
    <xf numFmtId="0" fontId="10" fillId="6" borderId="0" xfId="0" applyFont="1" applyFill="1"/>
    <xf numFmtId="0" fontId="0" fillId="0" borderId="0" xfId="0" applyFill="1"/>
    <xf numFmtId="0" fontId="7" fillId="0" borderId="0" xfId="0" applyFont="1" applyFill="1"/>
    <xf numFmtId="164" fontId="7" fillId="0" borderId="0" xfId="0" applyNumberFormat="1" applyFont="1" applyFill="1"/>
    <xf numFmtId="0" fontId="7" fillId="13" borderId="4" xfId="0" applyFont="1" applyFill="1" applyBorder="1"/>
    <xf numFmtId="0" fontId="7" fillId="13" borderId="5" xfId="0" applyFont="1" applyFill="1" applyBorder="1"/>
    <xf numFmtId="0" fontId="6" fillId="13" borderId="1" xfId="0" applyFont="1" applyFill="1" applyBorder="1" applyAlignment="1">
      <alignment horizontal="center"/>
    </xf>
    <xf numFmtId="0" fontId="7" fillId="13" borderId="1" xfId="0" applyFont="1" applyFill="1" applyBorder="1" applyAlignment="1">
      <alignment horizontal="center"/>
    </xf>
    <xf numFmtId="0" fontId="2" fillId="13" borderId="9" xfId="0" applyFont="1" applyFill="1" applyBorder="1" applyAlignment="1">
      <alignment horizontal="center"/>
    </xf>
    <xf numFmtId="16" fontId="0" fillId="13" borderId="9" xfId="0" applyNumberFormat="1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5" fillId="13" borderId="9" xfId="0" applyFont="1" applyFill="1" applyBorder="1" applyAlignment="1"/>
    <xf numFmtId="0" fontId="5" fillId="13" borderId="9" xfId="0" applyFont="1" applyFill="1" applyBorder="1"/>
    <xf numFmtId="0" fontId="5" fillId="13" borderId="10" xfId="0" applyFont="1" applyFill="1" applyBorder="1" applyAlignment="1">
      <alignment horizontal="center"/>
    </xf>
    <xf numFmtId="0" fontId="0" fillId="12" borderId="9" xfId="0" applyFill="1" applyBorder="1"/>
    <xf numFmtId="0" fontId="7" fillId="7" borderId="4" xfId="0" applyFont="1" applyFill="1" applyBorder="1"/>
    <xf numFmtId="0" fontId="7" fillId="7" borderId="0" xfId="0" applyFont="1" applyFill="1" applyBorder="1" applyAlignment="1">
      <alignment horizontal="center"/>
    </xf>
    <xf numFmtId="0" fontId="7" fillId="7" borderId="0" xfId="0" applyFont="1" applyFill="1" applyBorder="1"/>
    <xf numFmtId="0" fontId="0" fillId="7" borderId="0" xfId="0" applyFill="1" applyBorder="1"/>
    <xf numFmtId="0" fontId="0" fillId="7" borderId="9" xfId="0" applyFill="1" applyBorder="1"/>
    <xf numFmtId="164" fontId="11" fillId="15" borderId="10" xfId="0" applyNumberFormat="1" applyFont="1" applyFill="1" applyBorder="1"/>
    <xf numFmtId="164" fontId="11" fillId="15" borderId="12" xfId="0" applyNumberFormat="1" applyFont="1" applyFill="1" applyBorder="1"/>
    <xf numFmtId="164" fontId="11" fillId="15" borderId="13" xfId="0" applyNumberFormat="1" applyFont="1" applyFill="1" applyBorder="1"/>
    <xf numFmtId="164" fontId="11" fillId="14" borderId="12" xfId="0" applyNumberFormat="1" applyFont="1" applyFill="1" applyBorder="1"/>
    <xf numFmtId="164" fontId="11" fillId="14" borderId="13" xfId="0" applyNumberFormat="1" applyFont="1" applyFill="1" applyBorder="1"/>
    <xf numFmtId="164" fontId="7" fillId="3" borderId="2" xfId="0" applyNumberFormat="1" applyFont="1" applyFill="1" applyBorder="1"/>
    <xf numFmtId="164" fontId="7" fillId="4" borderId="2" xfId="1" applyNumberFormat="1" applyFont="1" applyFill="1" applyBorder="1"/>
    <xf numFmtId="164" fontId="0" fillId="5" borderId="2" xfId="0" applyNumberFormat="1" applyFill="1" applyBorder="1"/>
    <xf numFmtId="0" fontId="6" fillId="13" borderId="12" xfId="0" applyFont="1" applyFill="1" applyBorder="1" applyAlignment="1">
      <alignment horizontal="center"/>
    </xf>
    <xf numFmtId="0" fontId="3" fillId="13" borderId="13" xfId="0" applyFont="1" applyFill="1" applyBorder="1" applyAlignment="1">
      <alignment horizontal="right"/>
    </xf>
    <xf numFmtId="0" fontId="7" fillId="13" borderId="14" xfId="0" applyFont="1" applyFill="1" applyBorder="1" applyAlignment="1">
      <alignment horizontal="center"/>
    </xf>
    <xf numFmtId="4" fontId="6" fillId="13" borderId="12" xfId="0" applyNumberFormat="1" applyFont="1" applyFill="1" applyBorder="1" applyAlignment="1">
      <alignment horizontal="center"/>
    </xf>
    <xf numFmtId="164" fontId="7" fillId="13" borderId="13" xfId="0" applyNumberFormat="1" applyFont="1" applyFill="1" applyBorder="1" applyAlignment="1">
      <alignment horizontal="center"/>
    </xf>
    <xf numFmtId="9" fontId="6" fillId="13" borderId="12" xfId="0" applyNumberFormat="1" applyFont="1" applyFill="1" applyBorder="1" applyAlignment="1">
      <alignment horizontal="center"/>
    </xf>
    <xf numFmtId="10" fontId="7" fillId="13" borderId="13" xfId="0" applyNumberFormat="1" applyFont="1" applyFill="1" applyBorder="1" applyAlignment="1">
      <alignment horizontal="center"/>
    </xf>
    <xf numFmtId="0" fontId="0" fillId="13" borderId="14" xfId="0" applyFill="1" applyBorder="1"/>
    <xf numFmtId="0" fontId="0" fillId="13" borderId="13" xfId="0" applyFill="1" applyBorder="1"/>
    <xf numFmtId="0" fontId="7" fillId="13" borderId="14" xfId="0" applyFont="1" applyFill="1" applyBorder="1"/>
    <xf numFmtId="0" fontId="4" fillId="11" borderId="12" xfId="0" applyFont="1" applyFill="1" applyBorder="1"/>
    <xf numFmtId="0" fontId="4" fillId="11" borderId="13" xfId="0" applyFont="1" applyFill="1" applyBorder="1"/>
    <xf numFmtId="0" fontId="4" fillId="11" borderId="14" xfId="0" applyFont="1" applyFill="1" applyBorder="1"/>
    <xf numFmtId="0" fontId="7" fillId="9" borderId="2" xfId="0" applyFont="1" applyFill="1" applyBorder="1"/>
    <xf numFmtId="0" fontId="7" fillId="8" borderId="2" xfId="0" applyFont="1" applyFill="1" applyBorder="1"/>
    <xf numFmtId="164" fontId="11" fillId="15" borderId="6" xfId="0" applyNumberFormat="1" applyFont="1" applyFill="1" applyBorder="1"/>
    <xf numFmtId="0" fontId="7" fillId="7" borderId="2" xfId="0" applyFont="1" applyFill="1" applyBorder="1"/>
    <xf numFmtId="0" fontId="13" fillId="7" borderId="11" xfId="0" applyFont="1" applyFill="1" applyBorder="1"/>
    <xf numFmtId="0" fontId="10" fillId="7" borderId="2" xfId="0" applyFont="1" applyFill="1" applyBorder="1"/>
    <xf numFmtId="0" fontId="6" fillId="7" borderId="2" xfId="0" applyFont="1" applyFill="1" applyBorder="1"/>
    <xf numFmtId="0" fontId="0" fillId="7" borderId="2" xfId="0" applyFill="1" applyBorder="1"/>
    <xf numFmtId="0" fontId="7" fillId="7" borderId="12" xfId="0" applyFont="1" applyFill="1" applyBorder="1" applyAlignment="1">
      <alignment horizontal="center"/>
    </xf>
    <xf numFmtId="164" fontId="7" fillId="7" borderId="3" xfId="0" applyNumberFormat="1" applyFont="1" applyFill="1" applyBorder="1" applyAlignment="1">
      <alignment horizontal="center"/>
    </xf>
    <xf numFmtId="10" fontId="7" fillId="7" borderId="12" xfId="0" applyNumberFormat="1" applyFont="1" applyFill="1" applyBorder="1" applyAlignment="1">
      <alignment horizontal="center"/>
    </xf>
    <xf numFmtId="164" fontId="7" fillId="7" borderId="5" xfId="0" applyNumberFormat="1" applyFont="1" applyFill="1" applyBorder="1" applyAlignment="1">
      <alignment horizontal="center"/>
    </xf>
    <xf numFmtId="4" fontId="7" fillId="7" borderId="12" xfId="0" applyNumberFormat="1" applyFont="1" applyFill="1" applyBorder="1" applyAlignment="1">
      <alignment horizontal="center"/>
    </xf>
    <xf numFmtId="0" fontId="7" fillId="7" borderId="13" xfId="0" applyFont="1" applyFill="1" applyBorder="1" applyAlignment="1">
      <alignment horizontal="center"/>
    </xf>
    <xf numFmtId="164" fontId="7" fillId="7" borderId="6" xfId="0" applyNumberFormat="1" applyFont="1" applyFill="1" applyBorder="1" applyAlignment="1">
      <alignment horizontal="center"/>
    </xf>
    <xf numFmtId="10" fontId="7" fillId="7" borderId="13" xfId="0" applyNumberFormat="1" applyFont="1" applyFill="1" applyBorder="1" applyAlignment="1">
      <alignment horizontal="center"/>
    </xf>
    <xf numFmtId="164" fontId="7" fillId="7" borderId="7" xfId="0" applyNumberFormat="1" applyFont="1" applyFill="1" applyBorder="1" applyAlignment="1">
      <alignment horizontal="center"/>
    </xf>
    <xf numFmtId="4" fontId="7" fillId="7" borderId="13" xfId="0" applyNumberFormat="1" applyFon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164" fontId="7" fillId="7" borderId="8" xfId="0" applyNumberFormat="1" applyFont="1" applyFill="1" applyBorder="1" applyAlignment="1">
      <alignment horizontal="center"/>
    </xf>
    <xf numFmtId="10" fontId="7" fillId="7" borderId="14" xfId="0" applyNumberFormat="1" applyFont="1" applyFill="1" applyBorder="1" applyAlignment="1">
      <alignment horizontal="center"/>
    </xf>
    <xf numFmtId="164" fontId="7" fillId="7" borderId="10" xfId="0" applyNumberFormat="1" applyFont="1" applyFill="1" applyBorder="1" applyAlignment="1">
      <alignment horizontal="center"/>
    </xf>
    <xf numFmtId="4" fontId="7" fillId="7" borderId="14" xfId="0" applyNumberFormat="1" applyFont="1" applyFill="1" applyBorder="1" applyAlignment="1">
      <alignment horizontal="center"/>
    </xf>
    <xf numFmtId="0" fontId="0" fillId="8" borderId="13" xfId="0" applyFill="1" applyBorder="1"/>
    <xf numFmtId="0" fontId="0" fillId="8" borderId="14" xfId="0" applyFill="1" applyBorder="1"/>
    <xf numFmtId="6" fontId="7" fillId="8" borderId="13" xfId="0" applyNumberFormat="1" applyFont="1" applyFill="1" applyBorder="1"/>
    <xf numFmtId="6" fontId="0" fillId="8" borderId="13" xfId="0" applyNumberFormat="1" applyFill="1" applyBorder="1"/>
    <xf numFmtId="0" fontId="11" fillId="8" borderId="13" xfId="0" applyFont="1" applyFill="1" applyBorder="1"/>
    <xf numFmtId="6" fontId="7" fillId="8" borderId="14" xfId="0" applyNumberFormat="1" applyFont="1" applyFill="1" applyBorder="1"/>
    <xf numFmtId="6" fontId="0" fillId="8" borderId="14" xfId="0" applyNumberFormat="1" applyFill="1" applyBorder="1"/>
    <xf numFmtId="0" fontId="14" fillId="0" borderId="0" xfId="0" applyFont="1"/>
    <xf numFmtId="0" fontId="15" fillId="0" borderId="0" xfId="0" applyFont="1"/>
    <xf numFmtId="164" fontId="0" fillId="9" borderId="2" xfId="0" applyNumberFormat="1" applyFill="1" applyBorder="1"/>
    <xf numFmtId="0" fontId="0" fillId="9" borderId="2" xfId="0" applyFill="1" applyBorder="1" applyAlignment="1">
      <alignment horizontal="center"/>
    </xf>
    <xf numFmtId="0" fontId="0" fillId="9" borderId="2" xfId="0" applyFill="1" applyBorder="1"/>
    <xf numFmtId="49" fontId="0" fillId="9" borderId="2" xfId="0" applyNumberFormat="1" applyFill="1" applyBorder="1"/>
    <xf numFmtId="44" fontId="0" fillId="9" borderId="2" xfId="1" applyFont="1" applyFill="1" applyBorder="1"/>
    <xf numFmtId="0" fontId="10" fillId="10" borderId="2" xfId="0" applyFont="1" applyFill="1" applyBorder="1" applyAlignment="1">
      <alignment horizontal="right"/>
    </xf>
    <xf numFmtId="0" fontId="10" fillId="10" borderId="2" xfId="0" applyFont="1" applyFill="1" applyBorder="1"/>
    <xf numFmtId="0" fontId="0" fillId="6" borderId="6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44" fontId="0" fillId="6" borderId="7" xfId="0" applyNumberFormat="1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0" borderId="15" xfId="0" applyBorder="1"/>
    <xf numFmtId="0" fontId="10" fillId="0" borderId="16" xfId="0" applyFont="1" applyBorder="1"/>
    <xf numFmtId="0" fontId="7" fillId="9" borderId="16" xfId="0" applyFont="1" applyFill="1" applyBorder="1"/>
    <xf numFmtId="164" fontId="7" fillId="2" borderId="14" xfId="0" applyNumberFormat="1" applyFont="1" applyFill="1" applyBorder="1"/>
    <xf numFmtId="164" fontId="11" fillId="14" borderId="10" xfId="0" applyNumberFormat="1" applyFont="1" applyFill="1" applyBorder="1"/>
    <xf numFmtId="0" fontId="7" fillId="7" borderId="14" xfId="0" applyFont="1" applyFill="1" applyBorder="1"/>
    <xf numFmtId="0" fontId="0" fillId="6" borderId="0" xfId="0" applyFill="1" applyBorder="1"/>
    <xf numFmtId="0" fontId="0" fillId="12" borderId="4" xfId="0" applyFill="1" applyBorder="1"/>
    <xf numFmtId="0" fontId="0" fillId="12" borderId="5" xfId="0" applyFill="1" applyBorder="1"/>
    <xf numFmtId="0" fontId="0" fillId="12" borderId="8" xfId="0" applyFill="1" applyBorder="1"/>
    <xf numFmtId="0" fontId="0" fillId="12" borderId="10" xfId="0" applyFill="1" applyBorder="1"/>
    <xf numFmtId="0" fontId="14" fillId="12" borderId="12" xfId="0" applyFont="1" applyFill="1" applyBorder="1"/>
    <xf numFmtId="0" fontId="12" fillId="12" borderId="11" xfId="0" applyFont="1" applyFill="1" applyBorder="1"/>
    <xf numFmtId="0" fontId="0" fillId="12" borderId="15" xfId="0" applyFill="1" applyBorder="1"/>
    <xf numFmtId="0" fontId="0" fillId="12" borderId="16" xfId="0" applyFill="1" applyBorder="1"/>
    <xf numFmtId="0" fontId="0" fillId="12" borderId="11" xfId="0" applyFill="1" applyBorder="1"/>
    <xf numFmtId="4" fontId="16" fillId="13" borderId="14" xfId="0" applyNumberFormat="1" applyFont="1" applyFill="1" applyBorder="1"/>
    <xf numFmtId="0" fontId="6" fillId="13" borderId="4" xfId="0" applyFont="1" applyFill="1" applyBorder="1" applyAlignment="1">
      <alignment horizontal="center"/>
    </xf>
    <xf numFmtId="0" fontId="5" fillId="13" borderId="0" xfId="0" applyFont="1" applyFill="1" applyBorder="1" applyAlignment="1">
      <alignment horizontal="left"/>
    </xf>
    <xf numFmtId="0" fontId="5" fillId="13" borderId="7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051E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T101"/>
  <sheetViews>
    <sheetView tabSelected="1" workbookViewId="0">
      <selection activeCell="J4" sqref="J4"/>
    </sheetView>
  </sheetViews>
  <sheetFormatPr defaultColWidth="8.85546875" defaultRowHeight="15" x14ac:dyDescent="0.25"/>
  <cols>
    <col min="2" max="2" width="27.140625" style="2" customWidth="1"/>
    <col min="3" max="3" width="20.85546875" customWidth="1"/>
    <col min="4" max="4" width="23.7109375" customWidth="1"/>
    <col min="5" max="5" width="5.7109375" customWidth="1"/>
    <col min="6" max="6" width="15.42578125" customWidth="1"/>
    <col min="7" max="7" width="12.140625" customWidth="1"/>
    <col min="8" max="8" width="13.140625" customWidth="1"/>
    <col min="10" max="10" width="21.7109375" customWidth="1"/>
    <col min="11" max="11" width="19.28515625" customWidth="1"/>
    <col min="12" max="12" width="17.7109375" customWidth="1"/>
    <col min="13" max="13" width="20.28515625" customWidth="1"/>
    <col min="14" max="14" width="29.28515625" customWidth="1"/>
    <col min="15" max="15" width="16.42578125" customWidth="1"/>
    <col min="16" max="16" width="20.7109375" bestFit="1" customWidth="1"/>
    <col min="17" max="17" width="14.42578125" customWidth="1"/>
    <col min="18" max="18" width="30.28515625" customWidth="1"/>
    <col min="19" max="19" width="32.42578125" customWidth="1"/>
    <col min="20" max="20" width="5.28515625" customWidth="1"/>
  </cols>
  <sheetData>
    <row r="1" spans="1:20" ht="15.75" x14ac:dyDescent="0.25">
      <c r="A1" s="35" t="s">
        <v>0</v>
      </c>
      <c r="B1" s="38" t="s">
        <v>1</v>
      </c>
      <c r="C1" s="40" t="s">
        <v>2</v>
      </c>
      <c r="D1" s="35" t="s">
        <v>3</v>
      </c>
      <c r="E1" s="114" t="s">
        <v>4</v>
      </c>
      <c r="F1" s="114"/>
      <c r="G1" s="114"/>
      <c r="H1" s="114"/>
      <c r="I1" s="114"/>
      <c r="J1" s="114"/>
      <c r="K1" s="11"/>
      <c r="L1" s="11"/>
      <c r="M1" s="11"/>
      <c r="N1" s="12"/>
    </row>
    <row r="2" spans="1:20" ht="16.5" thickBot="1" x14ac:dyDescent="0.3">
      <c r="A2" s="36" t="s">
        <v>5</v>
      </c>
      <c r="B2" s="39">
        <v>50</v>
      </c>
      <c r="C2" s="41">
        <v>0.2</v>
      </c>
      <c r="D2" s="43"/>
      <c r="E2" s="13" t="s">
        <v>6</v>
      </c>
      <c r="F2" s="14">
        <v>25</v>
      </c>
      <c r="G2" s="14">
        <v>75</v>
      </c>
      <c r="H2" s="14">
        <v>100</v>
      </c>
      <c r="I2" s="115" t="s">
        <v>7</v>
      </c>
      <c r="J2" s="115"/>
      <c r="K2" s="115"/>
      <c r="L2" s="115"/>
      <c r="M2" s="115"/>
      <c r="N2" s="116"/>
    </row>
    <row r="3" spans="1:20" ht="16.5" thickTop="1" x14ac:dyDescent="0.25">
      <c r="A3" s="37"/>
      <c r="B3" s="113"/>
      <c r="C3" s="42"/>
      <c r="D3" s="44"/>
      <c r="E3" s="15" t="s">
        <v>8</v>
      </c>
      <c r="F3" s="16" t="s">
        <v>9</v>
      </c>
      <c r="G3" s="17" t="s">
        <v>10</v>
      </c>
      <c r="H3" s="17" t="s">
        <v>11</v>
      </c>
      <c r="I3" s="18" t="s">
        <v>12</v>
      </c>
      <c r="J3" s="18"/>
      <c r="K3" s="18"/>
      <c r="L3" s="18"/>
      <c r="M3" s="19"/>
      <c r="N3" s="20"/>
    </row>
    <row r="4" spans="1:20" ht="15.75" x14ac:dyDescent="0.25">
      <c r="I4" s="5"/>
      <c r="J4" s="5" t="s">
        <v>86</v>
      </c>
      <c r="K4" s="5"/>
      <c r="L4" s="5"/>
      <c r="M4" s="5"/>
      <c r="N4" s="5"/>
    </row>
    <row r="5" spans="1:20" ht="15.75" x14ac:dyDescent="0.25">
      <c r="A5" s="56">
        <v>1</v>
      </c>
      <c r="B5" s="57">
        <f>B2*C2+B2</f>
        <v>60</v>
      </c>
      <c r="C5" s="58">
        <f>$C$2</f>
        <v>0.2</v>
      </c>
      <c r="D5" s="59">
        <f>B5-B2</f>
        <v>10</v>
      </c>
      <c r="E5" s="22"/>
      <c r="F5" s="60">
        <f>D5/(F2*10)</f>
        <v>0.04</v>
      </c>
      <c r="G5" s="60">
        <f>D5/(G2*10)</f>
        <v>1.3333333333333334E-2</v>
      </c>
      <c r="H5" s="60">
        <f>D5/(H2*10)</f>
        <v>0.01</v>
      </c>
      <c r="I5" s="5"/>
      <c r="J5" s="5"/>
    </row>
    <row r="6" spans="1:20" ht="21" x14ac:dyDescent="0.35">
      <c r="A6" s="61">
        <v>2</v>
      </c>
      <c r="B6" s="62">
        <f>B5*C2+B5</f>
        <v>72</v>
      </c>
      <c r="C6" s="63">
        <f t="shared" ref="C6:C63" si="0">$C$2</f>
        <v>0.2</v>
      </c>
      <c r="D6" s="64">
        <f t="shared" ref="D6:D63" si="1">B6-B5</f>
        <v>12</v>
      </c>
      <c r="E6" s="24"/>
      <c r="F6" s="65">
        <f>D6/(F2*10)</f>
        <v>4.8000000000000001E-2</v>
      </c>
      <c r="G6" s="65">
        <f>D6/(G2*10)</f>
        <v>1.6E-2</v>
      </c>
      <c r="H6" s="65">
        <f>D6/(H2*10)</f>
        <v>1.2E-2</v>
      </c>
      <c r="I6" s="5"/>
      <c r="J6" s="80" t="s">
        <v>13</v>
      </c>
      <c r="K6" s="5"/>
      <c r="L6" s="5"/>
      <c r="M6" s="5"/>
      <c r="P6" s="79" t="s">
        <v>14</v>
      </c>
    </row>
    <row r="7" spans="1:20" ht="15.75" x14ac:dyDescent="0.25">
      <c r="A7" s="61">
        <v>3</v>
      </c>
      <c r="B7" s="62">
        <f>B6*C2+B6</f>
        <v>86.4</v>
      </c>
      <c r="C7" s="63">
        <f t="shared" si="0"/>
        <v>0.2</v>
      </c>
      <c r="D7" s="64">
        <f t="shared" si="1"/>
        <v>14.400000000000006</v>
      </c>
      <c r="E7" s="24"/>
      <c r="F7" s="65">
        <f>D7/(F2*10)</f>
        <v>5.7600000000000026E-2</v>
      </c>
      <c r="G7" s="65">
        <f>D7/(G2*10)</f>
        <v>1.9200000000000009E-2</v>
      </c>
      <c r="H7" s="65">
        <f>D7/(H2*10)</f>
        <v>1.4400000000000007E-2</v>
      </c>
      <c r="I7" s="5"/>
      <c r="J7" s="49" t="s">
        <v>15</v>
      </c>
      <c r="K7" s="49" t="s">
        <v>16</v>
      </c>
      <c r="L7" s="49" t="s">
        <v>17</v>
      </c>
      <c r="M7" s="49" t="s">
        <v>18</v>
      </c>
      <c r="N7" s="49" t="s">
        <v>19</v>
      </c>
      <c r="P7" s="89"/>
      <c r="Q7" s="90"/>
      <c r="R7" s="90"/>
      <c r="S7" s="90"/>
      <c r="T7" s="91"/>
    </row>
    <row r="8" spans="1:20" ht="15.75" x14ac:dyDescent="0.25">
      <c r="A8" s="61">
        <v>4</v>
      </c>
      <c r="B8" s="62">
        <f>B7*C2+B7</f>
        <v>103.68</v>
      </c>
      <c r="C8" s="63">
        <f t="shared" si="0"/>
        <v>0.2</v>
      </c>
      <c r="D8" s="64">
        <f t="shared" si="1"/>
        <v>17.28</v>
      </c>
      <c r="E8" s="24"/>
      <c r="F8" s="65">
        <f>D8/(F2*10)</f>
        <v>6.9120000000000001E-2</v>
      </c>
      <c r="G8" s="65">
        <f>D8/(G2*10)</f>
        <v>2.3040000000000001E-2</v>
      </c>
      <c r="H8" s="65">
        <f>D8/(H2*10)</f>
        <v>1.728E-2</v>
      </c>
      <c r="I8" s="5"/>
      <c r="J8" s="74">
        <v>100</v>
      </c>
      <c r="K8" s="74">
        <f>J8*5</f>
        <v>500</v>
      </c>
      <c r="L8" s="74">
        <f>K8*4</f>
        <v>2000</v>
      </c>
      <c r="M8" s="75">
        <f>L8*12</f>
        <v>24000</v>
      </c>
      <c r="N8" s="76" t="s">
        <v>20</v>
      </c>
      <c r="P8" s="88"/>
      <c r="Q8" s="103"/>
      <c r="R8" s="97" t="s">
        <v>21</v>
      </c>
      <c r="S8" s="98"/>
      <c r="T8" s="92"/>
    </row>
    <row r="9" spans="1:20" ht="15.75" x14ac:dyDescent="0.25">
      <c r="A9" s="61">
        <v>5</v>
      </c>
      <c r="B9" s="62">
        <f>B8*C2+B8</f>
        <v>124.41600000000001</v>
      </c>
      <c r="C9" s="63">
        <f t="shared" si="0"/>
        <v>0.2</v>
      </c>
      <c r="D9" s="64">
        <f t="shared" si="1"/>
        <v>20.736000000000004</v>
      </c>
      <c r="E9" s="24"/>
      <c r="F9" s="65">
        <f>D9/(F2*10)</f>
        <v>8.2944000000000018E-2</v>
      </c>
      <c r="G9" s="65">
        <f>D9/(G2*10)</f>
        <v>2.7648000000000006E-2</v>
      </c>
      <c r="H9" s="65">
        <f>D9/(H2*10)</f>
        <v>2.0736000000000004E-2</v>
      </c>
      <c r="I9" s="5"/>
      <c r="J9" s="75">
        <v>250</v>
      </c>
      <c r="K9" s="74">
        <f t="shared" ref="K9:K15" si="2">J9*5</f>
        <v>1250</v>
      </c>
      <c r="L9" s="74">
        <f t="shared" ref="L9:L15" si="3">K9*4</f>
        <v>5000</v>
      </c>
      <c r="M9" s="75">
        <f t="shared" ref="M9:M15" si="4">L9*12</f>
        <v>60000</v>
      </c>
      <c r="N9" s="72" t="s">
        <v>22</v>
      </c>
      <c r="P9" s="88"/>
      <c r="Q9" s="7"/>
      <c r="R9" s="6"/>
      <c r="S9" s="6"/>
      <c r="T9" s="93"/>
    </row>
    <row r="10" spans="1:20" ht="15.75" x14ac:dyDescent="0.25">
      <c r="A10" s="61">
        <v>6</v>
      </c>
      <c r="B10" s="62">
        <f>B9*C2+B9</f>
        <v>149.29920000000001</v>
      </c>
      <c r="C10" s="63">
        <f t="shared" si="0"/>
        <v>0.2</v>
      </c>
      <c r="D10" s="64">
        <f t="shared" si="1"/>
        <v>24.883200000000002</v>
      </c>
      <c r="E10" s="24"/>
      <c r="F10" s="65">
        <f>D10/(F2*10)</f>
        <v>9.9532800000000005E-2</v>
      </c>
      <c r="G10" s="65">
        <f>D10/(G2*10)</f>
        <v>3.3177600000000002E-2</v>
      </c>
      <c r="H10" s="65">
        <f>D10/(H2*10)</f>
        <v>2.4883200000000001E-2</v>
      </c>
      <c r="I10" s="5"/>
      <c r="J10" s="74">
        <v>500</v>
      </c>
      <c r="K10" s="74">
        <f t="shared" si="2"/>
        <v>2500</v>
      </c>
      <c r="L10" s="74">
        <f t="shared" si="3"/>
        <v>10000</v>
      </c>
      <c r="M10" s="75">
        <f t="shared" si="4"/>
        <v>120000</v>
      </c>
      <c r="N10" s="72" t="s">
        <v>23</v>
      </c>
      <c r="P10" s="88"/>
      <c r="Q10" s="86" t="s">
        <v>24</v>
      </c>
      <c r="R10" s="87" t="s">
        <v>25</v>
      </c>
      <c r="S10" s="86" t="s">
        <v>26</v>
      </c>
      <c r="T10" s="93"/>
    </row>
    <row r="11" spans="1:20" ht="15.75" x14ac:dyDescent="0.25">
      <c r="A11" s="61">
        <v>7</v>
      </c>
      <c r="B11" s="62">
        <f>B10*C2+B10</f>
        <v>179.15904</v>
      </c>
      <c r="C11" s="63">
        <f t="shared" si="0"/>
        <v>0.2</v>
      </c>
      <c r="D11" s="64">
        <f t="shared" si="1"/>
        <v>29.859839999999991</v>
      </c>
      <c r="E11" s="24"/>
      <c r="F11" s="65">
        <f>D11/(F2*10)</f>
        <v>0.11943935999999997</v>
      </c>
      <c r="G11" s="65">
        <f>D11/(G2*10)</f>
        <v>3.9813119999999987E-2</v>
      </c>
      <c r="H11" s="65">
        <f>D11/(H2*10)</f>
        <v>2.9859839999999992E-2</v>
      </c>
      <c r="I11" s="5"/>
      <c r="J11" s="74">
        <v>650</v>
      </c>
      <c r="K11" s="74">
        <f t="shared" si="2"/>
        <v>3250</v>
      </c>
      <c r="L11" s="74">
        <f t="shared" si="3"/>
        <v>13000</v>
      </c>
      <c r="M11" s="75">
        <f t="shared" si="4"/>
        <v>156000</v>
      </c>
      <c r="N11" s="72" t="s">
        <v>27</v>
      </c>
      <c r="P11" s="88"/>
      <c r="Q11" s="81">
        <f>B2</f>
        <v>50</v>
      </c>
      <c r="R11" s="82"/>
      <c r="S11" s="83"/>
      <c r="T11" s="93"/>
    </row>
    <row r="12" spans="1:20" ht="15.75" x14ac:dyDescent="0.25">
      <c r="A12" s="61">
        <v>8</v>
      </c>
      <c r="B12" s="62">
        <f>B11*C2+B11</f>
        <v>214.990848</v>
      </c>
      <c r="C12" s="63">
        <f t="shared" si="0"/>
        <v>0.2</v>
      </c>
      <c r="D12" s="64">
        <f t="shared" si="1"/>
        <v>35.831807999999995</v>
      </c>
      <c r="E12" s="24"/>
      <c r="F12" s="65">
        <f>D12/(F2*10)</f>
        <v>0.14332723199999997</v>
      </c>
      <c r="G12" s="65">
        <f>D12/(G2*10)</f>
        <v>4.7775743999999995E-2</v>
      </c>
      <c r="H12" s="65">
        <f>D12/(H2*10)</f>
        <v>3.5831807999999993E-2</v>
      </c>
      <c r="I12" s="5"/>
      <c r="J12" s="74">
        <v>750</v>
      </c>
      <c r="K12" s="74">
        <f t="shared" si="2"/>
        <v>3750</v>
      </c>
      <c r="L12" s="74">
        <f t="shared" si="3"/>
        <v>15000</v>
      </c>
      <c r="M12" s="75">
        <f t="shared" si="4"/>
        <v>180000</v>
      </c>
      <c r="N12" s="72" t="s">
        <v>28</v>
      </c>
      <c r="P12" s="88"/>
      <c r="Q12" s="6"/>
      <c r="R12" s="6"/>
      <c r="S12" s="6"/>
      <c r="T12" s="93"/>
    </row>
    <row r="13" spans="1:20" ht="15.75" x14ac:dyDescent="0.25">
      <c r="A13" s="61">
        <v>9</v>
      </c>
      <c r="B13" s="62">
        <f>B12*C2+B12</f>
        <v>257.98901760000001</v>
      </c>
      <c r="C13" s="63">
        <f t="shared" si="0"/>
        <v>0.2</v>
      </c>
      <c r="D13" s="64">
        <f t="shared" si="1"/>
        <v>42.998169600000011</v>
      </c>
      <c r="E13" s="24"/>
      <c r="F13" s="65">
        <f>D13/(F2*10)</f>
        <v>0.17199267840000004</v>
      </c>
      <c r="G13" s="65">
        <f>D13/(G2*10)</f>
        <v>5.7330892800000012E-2</v>
      </c>
      <c r="H13" s="65">
        <f>D13/(H2*10)</f>
        <v>4.2998169600000011E-2</v>
      </c>
      <c r="I13" s="5"/>
      <c r="J13" s="74">
        <v>1000</v>
      </c>
      <c r="K13" s="74">
        <f t="shared" si="2"/>
        <v>5000</v>
      </c>
      <c r="L13" s="74">
        <f t="shared" si="3"/>
        <v>20000</v>
      </c>
      <c r="M13" s="75">
        <f t="shared" si="4"/>
        <v>240000</v>
      </c>
      <c r="N13" s="72" t="s">
        <v>29</v>
      </c>
      <c r="P13" s="88"/>
      <c r="Q13" s="6"/>
      <c r="R13" s="87" t="s">
        <v>30</v>
      </c>
      <c r="S13" s="87" t="s">
        <v>31</v>
      </c>
      <c r="T13" s="93"/>
    </row>
    <row r="14" spans="1:20" ht="15.75" x14ac:dyDescent="0.25">
      <c r="A14" s="61">
        <v>10</v>
      </c>
      <c r="B14" s="62">
        <f>B13*C2+B13</f>
        <v>309.58682112000002</v>
      </c>
      <c r="C14" s="63">
        <f t="shared" si="0"/>
        <v>0.2</v>
      </c>
      <c r="D14" s="64">
        <f t="shared" si="1"/>
        <v>51.597803520000014</v>
      </c>
      <c r="E14" s="24"/>
      <c r="F14" s="65">
        <f>D14/(F2*10)</f>
        <v>0.20639121408000005</v>
      </c>
      <c r="G14" s="65">
        <f>D14/(G2*10)</f>
        <v>6.8797071360000017E-2</v>
      </c>
      <c r="H14" s="65">
        <f>D14/(H2*10)</f>
        <v>5.1597803520000013E-2</v>
      </c>
      <c r="I14" s="5"/>
      <c r="J14" s="74">
        <v>1500</v>
      </c>
      <c r="K14" s="74">
        <f t="shared" si="2"/>
        <v>7500</v>
      </c>
      <c r="L14" s="74">
        <f t="shared" si="3"/>
        <v>30000</v>
      </c>
      <c r="M14" s="75">
        <f t="shared" si="4"/>
        <v>360000</v>
      </c>
      <c r="N14" s="72" t="s">
        <v>32</v>
      </c>
      <c r="P14" s="88"/>
      <c r="Q14" s="6"/>
      <c r="R14" s="84" t="s">
        <v>33</v>
      </c>
      <c r="S14" s="85">
        <f>B2*0.025</f>
        <v>1.25</v>
      </c>
      <c r="T14" s="93"/>
    </row>
    <row r="15" spans="1:20" ht="15.75" x14ac:dyDescent="0.25">
      <c r="A15" s="61">
        <v>11</v>
      </c>
      <c r="B15" s="62">
        <f>B14*C2+B14</f>
        <v>371.50418534400001</v>
      </c>
      <c r="C15" s="63">
        <f t="shared" si="0"/>
        <v>0.2</v>
      </c>
      <c r="D15" s="64">
        <f t="shared" si="1"/>
        <v>61.917364223999982</v>
      </c>
      <c r="E15" s="23"/>
      <c r="F15" s="65">
        <f>D15/(F2*10)</f>
        <v>0.24766945689599992</v>
      </c>
      <c r="G15" s="65">
        <f>D15/(G2*10)</f>
        <v>8.2556485631999979E-2</v>
      </c>
      <c r="H15" s="65">
        <f>D15/(H2*10)</f>
        <v>6.1917364223999981E-2</v>
      </c>
      <c r="I15" s="5"/>
      <c r="J15" s="77">
        <v>2000</v>
      </c>
      <c r="K15" s="77">
        <f t="shared" si="2"/>
        <v>10000</v>
      </c>
      <c r="L15" s="77">
        <f t="shared" si="3"/>
        <v>40000</v>
      </c>
      <c r="M15" s="78">
        <f t="shared" si="4"/>
        <v>480000</v>
      </c>
      <c r="N15" s="73" t="s">
        <v>34</v>
      </c>
      <c r="P15" s="88"/>
      <c r="Q15" s="6"/>
      <c r="R15" s="84">
        <f>R14+1</f>
        <v>2</v>
      </c>
      <c r="S15" s="85">
        <f t="shared" ref="S15:S24" si="5">S14*1.7</f>
        <v>2.125</v>
      </c>
      <c r="T15" s="93"/>
    </row>
    <row r="16" spans="1:20" ht="15.75" x14ac:dyDescent="0.25">
      <c r="A16" s="61">
        <v>12</v>
      </c>
      <c r="B16" s="62">
        <f>B15*C2+B15</f>
        <v>445.80502241279999</v>
      </c>
      <c r="C16" s="63">
        <f t="shared" si="0"/>
        <v>0.2</v>
      </c>
      <c r="D16" s="64">
        <f t="shared" si="1"/>
        <v>74.300837068799979</v>
      </c>
      <c r="E16" s="23"/>
      <c r="F16" s="65">
        <f>D16/(F2*10)</f>
        <v>0.2972033482751999</v>
      </c>
      <c r="G16" s="65">
        <f>D16/(G2*10)</f>
        <v>9.9067782758399975E-2</v>
      </c>
      <c r="H16" s="65">
        <f>D16/(H2*10)</f>
        <v>7.4300837068799974E-2</v>
      </c>
      <c r="I16" s="5"/>
      <c r="L16" s="5"/>
      <c r="M16" s="5"/>
      <c r="N16" s="5"/>
      <c r="P16" s="88"/>
      <c r="Q16" s="6"/>
      <c r="R16" s="84">
        <f t="shared" ref="R16:R24" si="6">R15+1</f>
        <v>3</v>
      </c>
      <c r="S16" s="85">
        <f t="shared" si="5"/>
        <v>3.6124999999999998</v>
      </c>
      <c r="T16" s="93"/>
    </row>
    <row r="17" spans="1:20" ht="21" x14ac:dyDescent="0.35">
      <c r="A17" s="61">
        <v>13</v>
      </c>
      <c r="B17" s="62">
        <f>B16*C2+B16</f>
        <v>534.96602689535996</v>
      </c>
      <c r="C17" s="63">
        <f t="shared" si="0"/>
        <v>0.2</v>
      </c>
      <c r="D17" s="64">
        <f t="shared" si="1"/>
        <v>89.161004482559974</v>
      </c>
      <c r="E17" s="23"/>
      <c r="F17" s="65">
        <f>D17/(F2*10)</f>
        <v>0.35664401793023992</v>
      </c>
      <c r="G17" s="65">
        <f>D17/(G2*10)</f>
        <v>0.11888133931007996</v>
      </c>
      <c r="H17" s="65">
        <f>D17/(H2*10)</f>
        <v>8.916100448255998E-2</v>
      </c>
      <c r="I17" s="5"/>
      <c r="J17" s="79" t="s">
        <v>35</v>
      </c>
      <c r="L17" s="5"/>
      <c r="M17" s="5"/>
      <c r="N17" s="5"/>
      <c r="P17" s="88"/>
      <c r="Q17" s="6"/>
      <c r="R17" s="84">
        <f t="shared" si="6"/>
        <v>4</v>
      </c>
      <c r="S17" s="85">
        <f t="shared" si="5"/>
        <v>6.1412499999999994</v>
      </c>
      <c r="T17" s="93"/>
    </row>
    <row r="18" spans="1:20" ht="15.75" x14ac:dyDescent="0.25">
      <c r="A18" s="61">
        <v>14</v>
      </c>
      <c r="B18" s="62">
        <f>B17*C2+B17</f>
        <v>641.959232274432</v>
      </c>
      <c r="C18" s="63">
        <f t="shared" si="0"/>
        <v>0.2</v>
      </c>
      <c r="D18" s="64">
        <f t="shared" si="1"/>
        <v>106.99320537907204</v>
      </c>
      <c r="E18" s="23"/>
      <c r="F18" s="65">
        <f>D18/(F2*10)</f>
        <v>0.42797282151628813</v>
      </c>
      <c r="G18" s="65">
        <f>D18/(G2*10)</f>
        <v>0.14265760717209605</v>
      </c>
      <c r="H18" s="65">
        <f>D18/(H2*10)</f>
        <v>0.10699320537907203</v>
      </c>
      <c r="I18" s="5"/>
      <c r="J18" s="52" t="s">
        <v>36</v>
      </c>
      <c r="K18" s="53" t="s">
        <v>37</v>
      </c>
      <c r="L18" s="54" t="s">
        <v>38</v>
      </c>
      <c r="M18" s="55" t="s">
        <v>39</v>
      </c>
      <c r="N18" s="51" t="s">
        <v>40</v>
      </c>
      <c r="O18" s="55" t="s">
        <v>41</v>
      </c>
      <c r="P18" s="88"/>
      <c r="Q18" s="6"/>
      <c r="R18" s="84">
        <f t="shared" si="6"/>
        <v>5</v>
      </c>
      <c r="S18" s="85">
        <f t="shared" si="5"/>
        <v>10.440124999999998</v>
      </c>
      <c r="T18" s="93"/>
    </row>
    <row r="19" spans="1:20" ht="15.75" x14ac:dyDescent="0.25">
      <c r="A19" s="61">
        <v>15</v>
      </c>
      <c r="B19" s="62">
        <f>B18*C2+B18</f>
        <v>770.35107872931837</v>
      </c>
      <c r="C19" s="63">
        <f t="shared" si="0"/>
        <v>0.2</v>
      </c>
      <c r="D19" s="64">
        <f t="shared" si="1"/>
        <v>128.39184645488638</v>
      </c>
      <c r="E19" s="23"/>
      <c r="F19" s="65">
        <f>D19/(F2*10)</f>
        <v>0.51356738581954553</v>
      </c>
      <c r="G19" s="65">
        <f>D19/(G2*10)</f>
        <v>0.17118912860651517</v>
      </c>
      <c r="H19" s="65">
        <f>D19/(H2*10)</f>
        <v>0.12839184645488638</v>
      </c>
      <c r="I19" s="5"/>
      <c r="J19" s="45" t="s">
        <v>42</v>
      </c>
      <c r="K19" s="30">
        <f t="shared" ref="K19:K49" si="7">D5</f>
        <v>10</v>
      </c>
      <c r="L19" s="28"/>
      <c r="M19" s="32">
        <f>B2</f>
        <v>50</v>
      </c>
      <c r="N19" s="33">
        <f>SUM(L19:L48)</f>
        <v>0</v>
      </c>
      <c r="O19" s="34">
        <f>M19+N19</f>
        <v>50</v>
      </c>
      <c r="P19" s="88"/>
      <c r="Q19" s="6"/>
      <c r="R19" s="84">
        <f t="shared" si="6"/>
        <v>6</v>
      </c>
      <c r="S19" s="85">
        <f t="shared" si="5"/>
        <v>17.748212499999998</v>
      </c>
      <c r="T19" s="93"/>
    </row>
    <row r="20" spans="1:20" ht="15.75" x14ac:dyDescent="0.25">
      <c r="A20" s="61">
        <v>16</v>
      </c>
      <c r="B20" s="62">
        <f>B19*C2+B19</f>
        <v>924.42129447518209</v>
      </c>
      <c r="C20" s="63">
        <f t="shared" si="0"/>
        <v>0.2</v>
      </c>
      <c r="D20" s="64">
        <f t="shared" si="1"/>
        <v>154.07021574586372</v>
      </c>
      <c r="E20" s="23"/>
      <c r="F20" s="65">
        <f>D20/(F2*10)</f>
        <v>0.61628086298345486</v>
      </c>
      <c r="G20" s="65">
        <f>D20/(G2*10)</f>
        <v>0.2054269543278183</v>
      </c>
      <c r="H20" s="65">
        <f>D20/(H2*10)</f>
        <v>0.15407021574586371</v>
      </c>
      <c r="I20" s="5"/>
      <c r="J20" s="46" t="s">
        <v>43</v>
      </c>
      <c r="K20" s="31">
        <f t="shared" si="7"/>
        <v>12</v>
      </c>
      <c r="L20" s="29"/>
      <c r="M20" s="8"/>
      <c r="N20" s="9"/>
      <c r="O20" s="8"/>
      <c r="P20" s="88"/>
      <c r="Q20" s="6"/>
      <c r="R20" s="84">
        <f t="shared" si="6"/>
        <v>7</v>
      </c>
      <c r="S20" s="85">
        <f t="shared" si="5"/>
        <v>30.171961249999995</v>
      </c>
      <c r="T20" s="93"/>
    </row>
    <row r="21" spans="1:20" ht="15.75" x14ac:dyDescent="0.25">
      <c r="A21" s="61">
        <v>17</v>
      </c>
      <c r="B21" s="62">
        <f>B20*C2+B20</f>
        <v>1109.3055533702186</v>
      </c>
      <c r="C21" s="63">
        <f t="shared" si="0"/>
        <v>0.2</v>
      </c>
      <c r="D21" s="64">
        <f t="shared" si="1"/>
        <v>184.88425889503651</v>
      </c>
      <c r="E21" s="23"/>
      <c r="F21" s="65">
        <f>D21/(F2*10)</f>
        <v>0.73953703558014605</v>
      </c>
      <c r="G21" s="65">
        <f>D21/(G2*10)</f>
        <v>0.24651234519338203</v>
      </c>
      <c r="H21" s="65">
        <f>D21/(H2*10)</f>
        <v>0.18488425889503651</v>
      </c>
      <c r="I21" s="5"/>
      <c r="J21" s="46" t="s">
        <v>44</v>
      </c>
      <c r="K21" s="31">
        <f t="shared" si="7"/>
        <v>14.400000000000006</v>
      </c>
      <c r="L21" s="29"/>
      <c r="M21" s="9"/>
      <c r="N21" s="9"/>
      <c r="O21" s="8"/>
      <c r="P21" s="88"/>
      <c r="Q21" s="6"/>
      <c r="R21" s="84">
        <f t="shared" si="6"/>
        <v>8</v>
      </c>
      <c r="S21" s="85">
        <f t="shared" si="5"/>
        <v>51.292334124999989</v>
      </c>
      <c r="T21" s="93"/>
    </row>
    <row r="22" spans="1:20" ht="15.75" x14ac:dyDescent="0.25">
      <c r="A22" s="61">
        <v>18</v>
      </c>
      <c r="B22" s="62">
        <f>B21*C2+B21</f>
        <v>1331.1666640442622</v>
      </c>
      <c r="C22" s="63">
        <f t="shared" si="0"/>
        <v>0.2</v>
      </c>
      <c r="D22" s="64">
        <f t="shared" si="1"/>
        <v>221.86111067404363</v>
      </c>
      <c r="E22" s="23"/>
      <c r="F22" s="65">
        <f>D22/(F2*10)</f>
        <v>0.88744444269617451</v>
      </c>
      <c r="G22" s="65">
        <f>D22/(G2*10)</f>
        <v>0.29581481423205819</v>
      </c>
      <c r="H22" s="65">
        <f>D22/(H2*10)</f>
        <v>0.22186111067404363</v>
      </c>
      <c r="I22" s="5"/>
      <c r="J22" s="46" t="s">
        <v>45</v>
      </c>
      <c r="K22" s="31">
        <f t="shared" si="7"/>
        <v>17.28</v>
      </c>
      <c r="L22" s="29"/>
      <c r="M22" s="9"/>
      <c r="N22" s="9"/>
      <c r="O22" s="8"/>
      <c r="P22" s="88"/>
      <c r="Q22" s="6"/>
      <c r="R22" s="84">
        <f t="shared" si="6"/>
        <v>9</v>
      </c>
      <c r="S22" s="85">
        <f t="shared" si="5"/>
        <v>87.19696801249998</v>
      </c>
      <c r="T22" s="93"/>
    </row>
    <row r="23" spans="1:20" ht="15.75" x14ac:dyDescent="0.25">
      <c r="A23" s="61">
        <v>19</v>
      </c>
      <c r="B23" s="62">
        <f>B22*C2+B22</f>
        <v>1597.3999968531148</v>
      </c>
      <c r="C23" s="63">
        <f t="shared" si="0"/>
        <v>0.2</v>
      </c>
      <c r="D23" s="64">
        <f t="shared" si="1"/>
        <v>266.23333280885254</v>
      </c>
      <c r="E23" s="23"/>
      <c r="F23" s="65">
        <f>D23/(F2*10)</f>
        <v>1.0649333312354101</v>
      </c>
      <c r="G23" s="65">
        <f>D23/(G2*10)</f>
        <v>0.35497777707847006</v>
      </c>
      <c r="H23" s="65">
        <f>D23/(H2*10)</f>
        <v>0.26623333280885253</v>
      </c>
      <c r="I23" s="5"/>
      <c r="J23" s="46" t="s">
        <v>46</v>
      </c>
      <c r="K23" s="31">
        <f t="shared" si="7"/>
        <v>20.736000000000004</v>
      </c>
      <c r="L23" s="29"/>
      <c r="O23" s="8"/>
      <c r="P23" s="88"/>
      <c r="Q23" s="6"/>
      <c r="R23" s="84">
        <f t="shared" si="6"/>
        <v>10</v>
      </c>
      <c r="S23" s="85">
        <f t="shared" si="5"/>
        <v>148.23484562124997</v>
      </c>
      <c r="T23" s="93"/>
    </row>
    <row r="24" spans="1:20" ht="15.75" x14ac:dyDescent="0.25">
      <c r="A24" s="61">
        <v>20</v>
      </c>
      <c r="B24" s="62">
        <f>B23*C2+B23</f>
        <v>1916.8799962237376</v>
      </c>
      <c r="C24" s="63">
        <f t="shared" si="0"/>
        <v>0.2</v>
      </c>
      <c r="D24" s="64">
        <f t="shared" si="1"/>
        <v>319.47999937062286</v>
      </c>
      <c r="E24" s="23"/>
      <c r="F24" s="65">
        <f>D24/(F2*10)</f>
        <v>1.2779199974824915</v>
      </c>
      <c r="G24" s="65">
        <f>D24/(G2*10)</f>
        <v>0.4259733324941638</v>
      </c>
      <c r="H24" s="65">
        <f>D24/(H2*10)</f>
        <v>0.31947999937062288</v>
      </c>
      <c r="I24" s="5"/>
      <c r="J24" s="46" t="s">
        <v>47</v>
      </c>
      <c r="K24" s="31">
        <f t="shared" si="7"/>
        <v>24.883200000000002</v>
      </c>
      <c r="L24" s="29"/>
      <c r="M24" s="48" t="s">
        <v>48</v>
      </c>
      <c r="N24" s="10">
        <f>SUM(L19:L22)</f>
        <v>0</v>
      </c>
      <c r="O24" s="8"/>
      <c r="P24" s="88"/>
      <c r="Q24" s="6"/>
      <c r="R24" s="84">
        <f t="shared" si="6"/>
        <v>11</v>
      </c>
      <c r="S24" s="85">
        <f t="shared" si="5"/>
        <v>251.99923755612494</v>
      </c>
      <c r="T24" s="93"/>
    </row>
    <row r="25" spans="1:20" ht="15.75" x14ac:dyDescent="0.25">
      <c r="A25" s="61">
        <v>21</v>
      </c>
      <c r="B25" s="62">
        <f>B24*C2+B24</f>
        <v>2300.2559954684853</v>
      </c>
      <c r="C25" s="63">
        <f t="shared" si="0"/>
        <v>0.2</v>
      </c>
      <c r="D25" s="64">
        <f t="shared" si="1"/>
        <v>383.37599924474762</v>
      </c>
      <c r="E25" s="23"/>
      <c r="F25" s="65">
        <f>D25/(F2*10)</f>
        <v>1.5335039969789905</v>
      </c>
      <c r="G25" s="65">
        <f>D25/(G2*10)</f>
        <v>0.51116799899299681</v>
      </c>
      <c r="H25" s="65">
        <f>D25/(H2*10)</f>
        <v>0.38337599924474763</v>
      </c>
      <c r="I25" s="5"/>
      <c r="J25" s="46" t="s">
        <v>49</v>
      </c>
      <c r="K25" s="31">
        <f t="shared" si="7"/>
        <v>29.859839999999991</v>
      </c>
      <c r="L25" s="29"/>
      <c r="M25" s="9"/>
      <c r="N25" s="9"/>
      <c r="O25" s="8"/>
      <c r="P25" s="94"/>
      <c r="Q25" s="95"/>
      <c r="R25" s="95"/>
      <c r="S25" s="95"/>
      <c r="T25" s="96"/>
    </row>
    <row r="26" spans="1:20" ht="15.75" x14ac:dyDescent="0.25">
      <c r="A26" s="61">
        <v>22</v>
      </c>
      <c r="B26" s="62">
        <f>B25*C2+B25</f>
        <v>2760.3071945621823</v>
      </c>
      <c r="C26" s="63">
        <f t="shared" si="0"/>
        <v>0.2</v>
      </c>
      <c r="D26" s="64">
        <f t="shared" si="1"/>
        <v>460.05119909369705</v>
      </c>
      <c r="E26" s="23"/>
      <c r="F26" s="65">
        <f>D26/(F2*10)</f>
        <v>1.8402047963747883</v>
      </c>
      <c r="G26" s="65">
        <f>D26/(G2*10)</f>
        <v>0.61340159879159606</v>
      </c>
      <c r="H26" s="65">
        <f>D26/(H2*10)</f>
        <v>0.46005119909369707</v>
      </c>
      <c r="I26" s="5"/>
      <c r="J26" s="46" t="s">
        <v>50</v>
      </c>
      <c r="K26" s="31">
        <f t="shared" si="7"/>
        <v>35.831807999999995</v>
      </c>
      <c r="L26" s="29"/>
      <c r="M26" s="9"/>
      <c r="N26" s="9"/>
      <c r="O26" s="8"/>
    </row>
    <row r="27" spans="1:20" ht="21" x14ac:dyDescent="0.35">
      <c r="A27" s="61">
        <v>23</v>
      </c>
      <c r="B27" s="62">
        <f>B26*C2+B26</f>
        <v>3312.3686334746189</v>
      </c>
      <c r="C27" s="63">
        <f t="shared" si="0"/>
        <v>0.2</v>
      </c>
      <c r="D27" s="64">
        <f t="shared" si="1"/>
        <v>552.06143891243664</v>
      </c>
      <c r="E27" s="23"/>
      <c r="F27" s="65">
        <f>D27/(F2*10)</f>
        <v>2.2082457556497466</v>
      </c>
      <c r="G27" s="65">
        <f>D27/(G2*10)</f>
        <v>0.73608191854991556</v>
      </c>
      <c r="H27" s="65">
        <f>D27/(H2*10)</f>
        <v>0.55206143891243664</v>
      </c>
      <c r="I27" s="5"/>
      <c r="J27" s="46" t="s">
        <v>51</v>
      </c>
      <c r="K27" s="31">
        <f t="shared" si="7"/>
        <v>42.998169600000011</v>
      </c>
      <c r="L27" s="29"/>
      <c r="M27" s="9"/>
      <c r="N27" s="9"/>
      <c r="O27" s="8"/>
      <c r="P27" s="108" t="s">
        <v>52</v>
      </c>
      <c r="Q27" s="104"/>
      <c r="R27" s="105"/>
    </row>
    <row r="28" spans="1:20" ht="15.75" x14ac:dyDescent="0.25">
      <c r="A28" s="61">
        <v>24</v>
      </c>
      <c r="B28" s="62">
        <f>B27*C2+B27</f>
        <v>3974.8423601695426</v>
      </c>
      <c r="C28" s="63">
        <f t="shared" si="0"/>
        <v>0.2</v>
      </c>
      <c r="D28" s="64">
        <f t="shared" si="1"/>
        <v>662.4737266949237</v>
      </c>
      <c r="E28" s="23"/>
      <c r="F28" s="65">
        <f>D28/(F2*10)</f>
        <v>2.6498949067796946</v>
      </c>
      <c r="G28" s="65">
        <f>D28/(G2*10)</f>
        <v>0.88329830225989825</v>
      </c>
      <c r="H28" s="65">
        <f>D28/(H2*10)</f>
        <v>0.66247372669492366</v>
      </c>
      <c r="I28" s="5"/>
      <c r="J28" s="46" t="s">
        <v>53</v>
      </c>
      <c r="K28" s="31">
        <f t="shared" si="7"/>
        <v>51.597803520000014</v>
      </c>
      <c r="L28" s="29"/>
      <c r="O28" s="8"/>
      <c r="P28" s="109" t="s">
        <v>54</v>
      </c>
      <c r="Q28" s="110"/>
      <c r="R28" s="111"/>
    </row>
    <row r="29" spans="1:20" ht="15.75" x14ac:dyDescent="0.25">
      <c r="A29" s="61">
        <v>25</v>
      </c>
      <c r="B29" s="62">
        <f>B28*C2+B28</f>
        <v>4769.8108322034514</v>
      </c>
      <c r="C29" s="63">
        <f t="shared" si="0"/>
        <v>0.2</v>
      </c>
      <c r="D29" s="64">
        <f t="shared" si="1"/>
        <v>794.96847203390871</v>
      </c>
      <c r="E29" s="23"/>
      <c r="F29" s="65">
        <f>D29/(F2*10)</f>
        <v>3.179873888135635</v>
      </c>
      <c r="G29" s="65">
        <f>D29/(G2*10)</f>
        <v>1.0599579627118783</v>
      </c>
      <c r="H29" s="65">
        <f>D29/(H2*10)</f>
        <v>0.79496847203390875</v>
      </c>
      <c r="I29" s="5"/>
      <c r="J29" s="46" t="s">
        <v>55</v>
      </c>
      <c r="K29" s="31">
        <f t="shared" si="7"/>
        <v>61.917364223999982</v>
      </c>
      <c r="L29" s="29"/>
      <c r="M29" s="48" t="s">
        <v>56</v>
      </c>
      <c r="N29" s="10">
        <f>SUM(L24:L28)</f>
        <v>0</v>
      </c>
      <c r="O29" s="8"/>
      <c r="P29" s="112" t="s">
        <v>57</v>
      </c>
      <c r="Q29" s="110"/>
      <c r="R29" s="111"/>
    </row>
    <row r="30" spans="1:20" ht="15.75" x14ac:dyDescent="0.25">
      <c r="A30" s="61">
        <v>26</v>
      </c>
      <c r="B30" s="62">
        <f>B29*C2+B29</f>
        <v>5723.7729986441418</v>
      </c>
      <c r="C30" s="63">
        <f t="shared" si="0"/>
        <v>0.2</v>
      </c>
      <c r="D30" s="64">
        <f t="shared" si="1"/>
        <v>953.96216644069045</v>
      </c>
      <c r="E30" s="24"/>
      <c r="F30" s="65">
        <f>D30/(F2*10)</f>
        <v>3.8158486657627617</v>
      </c>
      <c r="G30" s="65">
        <f>D30/(G2*10)</f>
        <v>1.2719495552542539</v>
      </c>
      <c r="H30" s="65">
        <f>D30/(H2*10)</f>
        <v>0.95396216644069043</v>
      </c>
      <c r="I30" s="5"/>
      <c r="J30" s="46" t="s">
        <v>58</v>
      </c>
      <c r="K30" s="31">
        <f t="shared" si="7"/>
        <v>74.300837068799979</v>
      </c>
      <c r="L30" s="29"/>
      <c r="M30" s="9"/>
      <c r="N30" s="9"/>
      <c r="O30" s="8"/>
      <c r="P30" s="112" t="s">
        <v>59</v>
      </c>
      <c r="Q30" s="110"/>
      <c r="R30" s="111"/>
    </row>
    <row r="31" spans="1:20" ht="15.75" x14ac:dyDescent="0.25">
      <c r="A31" s="61">
        <v>27</v>
      </c>
      <c r="B31" s="62">
        <f>B30*C2+B30</f>
        <v>6868.5275983729698</v>
      </c>
      <c r="C31" s="63">
        <f t="shared" si="0"/>
        <v>0.2</v>
      </c>
      <c r="D31" s="64">
        <f t="shared" si="1"/>
        <v>1144.754599728828</v>
      </c>
      <c r="E31" s="24"/>
      <c r="F31" s="65">
        <f>D31/(F2*10)</f>
        <v>4.5790183989153119</v>
      </c>
      <c r="G31" s="65">
        <f>D31/(G2*10)</f>
        <v>1.526339466305104</v>
      </c>
      <c r="H31" s="65">
        <f>D31/(H2*10)</f>
        <v>1.144754599728828</v>
      </c>
      <c r="I31" s="5"/>
      <c r="J31" s="46" t="s">
        <v>60</v>
      </c>
      <c r="K31" s="31">
        <f t="shared" si="7"/>
        <v>89.161004482559974</v>
      </c>
      <c r="L31" s="29"/>
      <c r="M31" s="9"/>
      <c r="N31" s="9"/>
      <c r="O31" s="8"/>
      <c r="P31" s="106" t="s">
        <v>61</v>
      </c>
      <c r="Q31" s="21"/>
      <c r="R31" s="107"/>
    </row>
    <row r="32" spans="1:20" ht="15.75" x14ac:dyDescent="0.25">
      <c r="A32" s="61">
        <v>28</v>
      </c>
      <c r="B32" s="62">
        <f>B31*C2+B31</f>
        <v>8242.233118047563</v>
      </c>
      <c r="C32" s="63">
        <f t="shared" si="0"/>
        <v>0.2</v>
      </c>
      <c r="D32" s="64">
        <f t="shared" si="1"/>
        <v>1373.7055196745932</v>
      </c>
      <c r="E32" s="24"/>
      <c r="F32" s="65">
        <f>D32/(F2*10)</f>
        <v>5.4948220786983732</v>
      </c>
      <c r="G32" s="65">
        <f>D32/(G2*10)</f>
        <v>1.8316073595661244</v>
      </c>
      <c r="H32" s="65">
        <f>D32/(H2*10)</f>
        <v>1.3737055196745933</v>
      </c>
      <c r="I32" s="5"/>
      <c r="J32" s="46" t="s">
        <v>62</v>
      </c>
      <c r="K32" s="31">
        <f t="shared" si="7"/>
        <v>106.99320537907204</v>
      </c>
      <c r="L32" s="29"/>
      <c r="M32" s="9"/>
      <c r="N32" s="9"/>
      <c r="O32" s="8"/>
      <c r="P32" s="112" t="s">
        <v>63</v>
      </c>
      <c r="Q32" s="110"/>
      <c r="R32" s="111"/>
    </row>
    <row r="33" spans="1:19" ht="15.75" x14ac:dyDescent="0.25">
      <c r="A33" s="61">
        <v>29</v>
      </c>
      <c r="B33" s="62">
        <f>B32*C2+B32</f>
        <v>9890.6797416570753</v>
      </c>
      <c r="C33" s="63">
        <f t="shared" si="0"/>
        <v>0.2</v>
      </c>
      <c r="D33" s="64">
        <f t="shared" si="1"/>
        <v>1648.4466236095122</v>
      </c>
      <c r="E33" s="24"/>
      <c r="F33" s="65">
        <f>D33/(F2*10)</f>
        <v>6.5937864944380493</v>
      </c>
      <c r="G33" s="65">
        <f>D33/(G2*10)</f>
        <v>2.1979288314793495</v>
      </c>
      <c r="H33" s="65">
        <f>D33/(H2*10)</f>
        <v>1.6484466236095123</v>
      </c>
      <c r="I33" s="5"/>
      <c r="J33" s="46" t="s">
        <v>64</v>
      </c>
      <c r="K33" s="31">
        <f t="shared" si="7"/>
        <v>128.39184645488638</v>
      </c>
      <c r="L33" s="29"/>
      <c r="O33" s="8"/>
    </row>
    <row r="34" spans="1:19" ht="15.75" x14ac:dyDescent="0.25">
      <c r="A34" s="61">
        <v>30</v>
      </c>
      <c r="B34" s="62">
        <f>B33*C2+B33</f>
        <v>11868.815689988491</v>
      </c>
      <c r="C34" s="63">
        <f t="shared" si="0"/>
        <v>0.2</v>
      </c>
      <c r="D34" s="64">
        <f t="shared" si="1"/>
        <v>1978.1359483314154</v>
      </c>
      <c r="E34" s="24"/>
      <c r="F34" s="65">
        <f>D34/(F2*10)</f>
        <v>7.9125437933256615</v>
      </c>
      <c r="G34" s="65">
        <f>D34/(G2*10)</f>
        <v>2.6375145977752203</v>
      </c>
      <c r="H34" s="65">
        <f>D34/(H2*10)</f>
        <v>1.9781359483314154</v>
      </c>
      <c r="I34" s="5"/>
      <c r="J34" s="46" t="s">
        <v>65</v>
      </c>
      <c r="K34" s="31">
        <f t="shared" si="7"/>
        <v>154.07021574586372</v>
      </c>
      <c r="L34" s="29"/>
      <c r="M34" s="48" t="s">
        <v>66</v>
      </c>
      <c r="N34" s="10">
        <f>SUM(L29:L33)</f>
        <v>0</v>
      </c>
      <c r="O34" s="8"/>
    </row>
    <row r="35" spans="1:19" ht="15.75" x14ac:dyDescent="0.25">
      <c r="A35" s="61">
        <v>31</v>
      </c>
      <c r="B35" s="62">
        <f>B34*C2+B34</f>
        <v>14242.578827986188</v>
      </c>
      <c r="C35" s="63">
        <f t="shared" si="0"/>
        <v>0.2</v>
      </c>
      <c r="D35" s="64">
        <f t="shared" si="1"/>
        <v>2373.7631379976974</v>
      </c>
      <c r="E35" s="24"/>
      <c r="F35" s="65">
        <f>D35/(F2*10)</f>
        <v>9.4950525519907902</v>
      </c>
      <c r="G35" s="65">
        <f>D35/(G2*10)</f>
        <v>3.1650175173302633</v>
      </c>
      <c r="H35" s="65">
        <f>D35/(H2*10)</f>
        <v>2.3737631379976976</v>
      </c>
      <c r="I35" s="5"/>
      <c r="J35" s="46" t="s">
        <v>67</v>
      </c>
      <c r="K35" s="31">
        <f t="shared" si="7"/>
        <v>184.88425889503651</v>
      </c>
      <c r="L35" s="29"/>
      <c r="M35" s="9"/>
      <c r="N35" s="9"/>
      <c r="O35" s="8"/>
    </row>
    <row r="36" spans="1:19" ht="15.75" x14ac:dyDescent="0.25">
      <c r="A36" s="61">
        <v>32</v>
      </c>
      <c r="B36" s="62">
        <f>B35*C2+B35</f>
        <v>17091.094593583424</v>
      </c>
      <c r="C36" s="63">
        <f t="shared" si="0"/>
        <v>0.2</v>
      </c>
      <c r="D36" s="64">
        <f t="shared" si="1"/>
        <v>2848.5157655972362</v>
      </c>
      <c r="E36" s="24"/>
      <c r="F36" s="65">
        <f>D36/(F2*10)</f>
        <v>11.394063062388945</v>
      </c>
      <c r="G36" s="65">
        <f>D36/(G2*10)</f>
        <v>3.7980210207963148</v>
      </c>
      <c r="H36" s="65">
        <f>D36/(H2*10)</f>
        <v>2.8485157655972362</v>
      </c>
      <c r="I36" s="5"/>
      <c r="J36" s="46" t="s">
        <v>68</v>
      </c>
      <c r="K36" s="31">
        <f t="shared" si="7"/>
        <v>221.86111067404363</v>
      </c>
      <c r="L36" s="29"/>
      <c r="M36" s="9"/>
      <c r="N36" s="9"/>
      <c r="O36" s="8"/>
    </row>
    <row r="37" spans="1:19" ht="15.75" x14ac:dyDescent="0.25">
      <c r="A37" s="61">
        <v>33</v>
      </c>
      <c r="B37" s="62">
        <f>B36*C2+B36</f>
        <v>20509.313512300108</v>
      </c>
      <c r="C37" s="63">
        <f t="shared" si="0"/>
        <v>0.2</v>
      </c>
      <c r="D37" s="64">
        <f t="shared" si="1"/>
        <v>3418.2189187166841</v>
      </c>
      <c r="E37" s="24"/>
      <c r="F37" s="65">
        <f>D37/(F2*10)</f>
        <v>13.672875674866736</v>
      </c>
      <c r="G37" s="65">
        <f>D37/(G2*10)</f>
        <v>4.5576252249555784</v>
      </c>
      <c r="H37" s="65">
        <f>D37/(H2*10)</f>
        <v>3.418218918716684</v>
      </c>
      <c r="I37" s="5"/>
      <c r="J37" s="46" t="s">
        <v>69</v>
      </c>
      <c r="K37" s="31">
        <f t="shared" si="7"/>
        <v>266.23333280885254</v>
      </c>
      <c r="L37" s="29"/>
      <c r="M37" s="9"/>
      <c r="N37" s="9"/>
      <c r="O37" s="8"/>
    </row>
    <row r="38" spans="1:19" ht="15.75" x14ac:dyDescent="0.25">
      <c r="A38" s="61">
        <v>34</v>
      </c>
      <c r="B38" s="62">
        <f>B37*C2+B37</f>
        <v>24611.176214760129</v>
      </c>
      <c r="C38" s="63">
        <f t="shared" si="0"/>
        <v>0.2</v>
      </c>
      <c r="D38" s="64">
        <f t="shared" si="1"/>
        <v>4101.862702460021</v>
      </c>
      <c r="E38" s="24"/>
      <c r="F38" s="65">
        <f>D38/(F2*10)</f>
        <v>16.407450809840086</v>
      </c>
      <c r="G38" s="65">
        <f>D38/(G2*10)</f>
        <v>5.4691502699466943</v>
      </c>
      <c r="H38" s="65">
        <f>D38/(H2*10)</f>
        <v>4.1018627024600214</v>
      </c>
      <c r="I38" s="5"/>
      <c r="J38" s="46" t="s">
        <v>70</v>
      </c>
      <c r="K38" s="31">
        <f t="shared" si="7"/>
        <v>319.47999937062286</v>
      </c>
      <c r="L38" s="29"/>
      <c r="O38" s="8"/>
    </row>
    <row r="39" spans="1:19" ht="15.75" x14ac:dyDescent="0.25">
      <c r="A39" s="61">
        <v>35</v>
      </c>
      <c r="B39" s="62">
        <f>B38*C2+B38</f>
        <v>29533.411457712155</v>
      </c>
      <c r="C39" s="63">
        <f t="shared" si="0"/>
        <v>0.2</v>
      </c>
      <c r="D39" s="64">
        <f t="shared" si="1"/>
        <v>4922.2352429520251</v>
      </c>
      <c r="E39" s="24"/>
      <c r="F39" s="65">
        <f>D39/(F2*10)</f>
        <v>19.688940971808101</v>
      </c>
      <c r="G39" s="65">
        <f>D39/(G2*10)</f>
        <v>6.5629803239360331</v>
      </c>
      <c r="H39" s="65">
        <f>D39/(H2*10)</f>
        <v>4.9222352429520253</v>
      </c>
      <c r="I39" s="5"/>
      <c r="J39" s="46" t="s">
        <v>71</v>
      </c>
      <c r="K39" s="31">
        <f t="shared" si="7"/>
        <v>383.37599924474762</v>
      </c>
      <c r="L39" s="29"/>
      <c r="M39" s="48" t="s">
        <v>72</v>
      </c>
      <c r="N39" s="10">
        <f>SUM(L34:L38)</f>
        <v>0</v>
      </c>
      <c r="O39" s="8"/>
    </row>
    <row r="40" spans="1:19" ht="15.75" x14ac:dyDescent="0.25">
      <c r="A40" s="61">
        <v>36</v>
      </c>
      <c r="B40" s="62">
        <f>B39*C2+B39</f>
        <v>35440.093749254585</v>
      </c>
      <c r="C40" s="63">
        <f t="shared" si="0"/>
        <v>0.2</v>
      </c>
      <c r="D40" s="64">
        <f t="shared" si="1"/>
        <v>5906.6822915424309</v>
      </c>
      <c r="E40" s="24"/>
      <c r="F40" s="65">
        <f>D40/(F2*10)</f>
        <v>23.626729166169724</v>
      </c>
      <c r="G40" s="65">
        <f>D40/(G2*10)</f>
        <v>7.8755763887232408</v>
      </c>
      <c r="H40" s="65">
        <f>D40/(H2*10)</f>
        <v>5.9066822915424311</v>
      </c>
      <c r="I40" s="5"/>
      <c r="J40" s="46" t="s">
        <v>73</v>
      </c>
      <c r="K40" s="31">
        <f t="shared" si="7"/>
        <v>460.05119909369705</v>
      </c>
      <c r="L40" s="29"/>
      <c r="M40" s="9"/>
      <c r="N40" s="9"/>
      <c r="O40" s="8"/>
    </row>
    <row r="41" spans="1:19" ht="15.75" x14ac:dyDescent="0.25">
      <c r="A41" s="61">
        <v>37</v>
      </c>
      <c r="B41" s="62">
        <f>B40*C2+B40</f>
        <v>42528.112499105504</v>
      </c>
      <c r="C41" s="63">
        <f t="shared" si="0"/>
        <v>0.2</v>
      </c>
      <c r="D41" s="64">
        <f t="shared" si="1"/>
        <v>7088.0187498509185</v>
      </c>
      <c r="E41" s="24"/>
      <c r="F41" s="65">
        <f>D41/(F2*10)</f>
        <v>28.352074999403673</v>
      </c>
      <c r="G41" s="65">
        <f>D41/(G2*10)</f>
        <v>9.4506916664678915</v>
      </c>
      <c r="H41" s="65">
        <f>D41/(H2*10)</f>
        <v>7.0880187498509182</v>
      </c>
      <c r="I41" s="5"/>
      <c r="J41" s="46" t="s">
        <v>74</v>
      </c>
      <c r="K41" s="31">
        <f t="shared" si="7"/>
        <v>552.06143891243664</v>
      </c>
      <c r="L41" s="29"/>
      <c r="M41" s="9"/>
      <c r="N41" s="9"/>
      <c r="O41" s="8"/>
    </row>
    <row r="42" spans="1:19" ht="15.75" x14ac:dyDescent="0.25">
      <c r="A42" s="61">
        <v>38</v>
      </c>
      <c r="B42" s="62">
        <f>B41*C2+B41</f>
        <v>51033.734998926608</v>
      </c>
      <c r="C42" s="63">
        <f t="shared" si="0"/>
        <v>0.2</v>
      </c>
      <c r="D42" s="64">
        <f t="shared" si="1"/>
        <v>8505.6224998211037</v>
      </c>
      <c r="E42" s="24"/>
      <c r="F42" s="65">
        <f>D42/(F2*10)</f>
        <v>34.022489999284417</v>
      </c>
      <c r="G42" s="65">
        <f>D42/(G2*10)</f>
        <v>11.340829999761471</v>
      </c>
      <c r="H42" s="65">
        <f>D42/(H2*10)</f>
        <v>8.5056224998211043</v>
      </c>
      <c r="I42" s="5"/>
      <c r="J42" s="46" t="s">
        <v>75</v>
      </c>
      <c r="K42" s="31">
        <f t="shared" si="7"/>
        <v>662.4737266949237</v>
      </c>
      <c r="L42" s="29"/>
      <c r="M42" s="9"/>
      <c r="N42" s="9"/>
      <c r="O42" s="8"/>
    </row>
    <row r="43" spans="1:19" ht="15.75" x14ac:dyDescent="0.25">
      <c r="A43" s="61">
        <v>39</v>
      </c>
      <c r="B43" s="62">
        <f>B42*C2+B42</f>
        <v>61240.481998711926</v>
      </c>
      <c r="C43" s="63">
        <f t="shared" si="0"/>
        <v>0.2</v>
      </c>
      <c r="D43" s="64">
        <f t="shared" si="1"/>
        <v>10206.746999785319</v>
      </c>
      <c r="E43" s="24"/>
      <c r="F43" s="65">
        <f>D43/(F2*10)</f>
        <v>40.826987999141274</v>
      </c>
      <c r="G43" s="65">
        <f>D43/(G2*10)</f>
        <v>13.608995999713757</v>
      </c>
      <c r="H43" s="65">
        <f>D43/(H2*10)</f>
        <v>10.206746999785318</v>
      </c>
      <c r="I43" s="5"/>
      <c r="J43" s="46" t="s">
        <v>76</v>
      </c>
      <c r="K43" s="31">
        <f t="shared" si="7"/>
        <v>794.96847203390871</v>
      </c>
      <c r="L43" s="29"/>
      <c r="O43" s="8"/>
      <c r="S43" s="8"/>
    </row>
    <row r="44" spans="1:19" ht="15.75" x14ac:dyDescent="0.25">
      <c r="A44" s="61">
        <v>40</v>
      </c>
      <c r="B44" s="62">
        <f>B43*C2+B43</f>
        <v>73488.578398454309</v>
      </c>
      <c r="C44" s="63">
        <f t="shared" si="0"/>
        <v>0.2</v>
      </c>
      <c r="D44" s="64">
        <f t="shared" si="1"/>
        <v>12248.096399742382</v>
      </c>
      <c r="E44" s="24"/>
      <c r="F44" s="65">
        <f>D44/(F2*10)</f>
        <v>48.992385598969527</v>
      </c>
      <c r="G44" s="65">
        <f>D44/(G2*10)</f>
        <v>16.33079519965651</v>
      </c>
      <c r="H44" s="65">
        <f>D44/(H2*10)</f>
        <v>12.248096399742382</v>
      </c>
      <c r="I44" s="5"/>
      <c r="J44" s="46" t="s">
        <v>77</v>
      </c>
      <c r="K44" s="31">
        <f t="shared" si="7"/>
        <v>953.96216644069045</v>
      </c>
      <c r="L44" s="50"/>
      <c r="M44" s="48" t="s">
        <v>78</v>
      </c>
      <c r="N44" s="10">
        <f>SUM(L39:L43)</f>
        <v>0</v>
      </c>
      <c r="O44" s="8"/>
    </row>
    <row r="45" spans="1:19" ht="15.75" x14ac:dyDescent="0.25">
      <c r="A45" s="61">
        <v>41</v>
      </c>
      <c r="B45" s="62">
        <f>B44*C2+B44</f>
        <v>88186.294078145176</v>
      </c>
      <c r="C45" s="63">
        <f t="shared" si="0"/>
        <v>0.2</v>
      </c>
      <c r="D45" s="64">
        <f t="shared" si="1"/>
        <v>14697.715679690868</v>
      </c>
      <c r="E45" s="24"/>
      <c r="F45" s="65">
        <f>D45/(F2*10)</f>
        <v>58.790862718763471</v>
      </c>
      <c r="G45" s="65">
        <f>D45/(G2*10)</f>
        <v>19.596954239587824</v>
      </c>
      <c r="H45" s="65">
        <f>D45/(H2*10)</f>
        <v>14.697715679690868</v>
      </c>
      <c r="I45" s="5"/>
      <c r="J45" s="46" t="s">
        <v>79</v>
      </c>
      <c r="K45" s="31">
        <f t="shared" si="7"/>
        <v>1144.754599728828</v>
      </c>
      <c r="L45" s="29"/>
      <c r="M45" s="9"/>
      <c r="N45" s="9"/>
      <c r="O45" s="8"/>
    </row>
    <row r="46" spans="1:19" ht="15.75" x14ac:dyDescent="0.25">
      <c r="A46" s="61">
        <v>42</v>
      </c>
      <c r="B46" s="62">
        <f>B45*C2+B45</f>
        <v>105823.55289377421</v>
      </c>
      <c r="C46" s="63">
        <f t="shared" si="0"/>
        <v>0.2</v>
      </c>
      <c r="D46" s="64">
        <f t="shared" si="1"/>
        <v>17637.258815629029</v>
      </c>
      <c r="E46" s="24"/>
      <c r="F46" s="65">
        <f>D46/(F2*10)</f>
        <v>70.549035262516114</v>
      </c>
      <c r="G46" s="65">
        <f>D46/(G2*10)</f>
        <v>23.516345087505371</v>
      </c>
      <c r="H46" s="65">
        <f>D46/(H2*10)</f>
        <v>17.637258815629028</v>
      </c>
      <c r="I46" s="5"/>
      <c r="J46" s="46" t="s">
        <v>80</v>
      </c>
      <c r="K46" s="31">
        <f t="shared" si="7"/>
        <v>1373.7055196745932</v>
      </c>
      <c r="L46" s="29"/>
      <c r="M46" s="9"/>
      <c r="N46" s="9"/>
      <c r="O46" s="8"/>
    </row>
    <row r="47" spans="1:19" ht="15.75" x14ac:dyDescent="0.25">
      <c r="A47" s="61">
        <v>43</v>
      </c>
      <c r="B47" s="62">
        <f>B46*C2+B46</f>
        <v>126988.26347252904</v>
      </c>
      <c r="C47" s="63">
        <f t="shared" si="0"/>
        <v>0.2</v>
      </c>
      <c r="D47" s="64">
        <f t="shared" si="1"/>
        <v>21164.710578754835</v>
      </c>
      <c r="E47" s="24"/>
      <c r="F47" s="65">
        <f>D47/(F2*10)</f>
        <v>84.658842315019342</v>
      </c>
      <c r="G47" s="65">
        <f>D47/(G2*10)</f>
        <v>28.219614105006446</v>
      </c>
      <c r="H47" s="65">
        <f>D47/(H2*10)</f>
        <v>21.164710578754836</v>
      </c>
      <c r="I47" s="5"/>
      <c r="J47" s="46" t="s">
        <v>81</v>
      </c>
      <c r="K47" s="31">
        <f t="shared" si="7"/>
        <v>1648.4466236095122</v>
      </c>
      <c r="L47" s="29"/>
      <c r="M47" s="9"/>
      <c r="N47" s="9"/>
      <c r="O47" s="8"/>
    </row>
    <row r="48" spans="1:19" ht="15.75" x14ac:dyDescent="0.25">
      <c r="A48" s="61">
        <v>44</v>
      </c>
      <c r="B48" s="62">
        <f>B47*C2+B47</f>
        <v>152385.91616703485</v>
      </c>
      <c r="C48" s="63">
        <f t="shared" si="0"/>
        <v>0.2</v>
      </c>
      <c r="D48" s="64">
        <f t="shared" si="1"/>
        <v>25397.652694505814</v>
      </c>
      <c r="E48" s="24"/>
      <c r="F48" s="65">
        <f>D48/(F2*10)</f>
        <v>101.59061077802326</v>
      </c>
      <c r="G48" s="65">
        <f>D48/(G2*10)</f>
        <v>33.863536926007754</v>
      </c>
      <c r="H48" s="65">
        <f>D48/(H2*10)</f>
        <v>25.397652694505815</v>
      </c>
      <c r="I48" s="5"/>
      <c r="J48" s="46" t="s">
        <v>82</v>
      </c>
      <c r="K48" s="31">
        <f t="shared" si="7"/>
        <v>1978.1359483314154</v>
      </c>
      <c r="L48" s="29"/>
      <c r="O48" s="8"/>
    </row>
    <row r="49" spans="1:14" ht="15.75" x14ac:dyDescent="0.25">
      <c r="A49" s="61">
        <v>45</v>
      </c>
      <c r="B49" s="62">
        <f>B48*C2+B48</f>
        <v>182863.09940044183</v>
      </c>
      <c r="C49" s="63">
        <f t="shared" si="0"/>
        <v>0.2</v>
      </c>
      <c r="D49" s="64">
        <f t="shared" si="1"/>
        <v>30477.183233406977</v>
      </c>
      <c r="E49" s="24"/>
      <c r="F49" s="65">
        <f>D49/(F2*10)</f>
        <v>121.9087329336279</v>
      </c>
      <c r="G49" s="65">
        <f>D49/(G2*10)</f>
        <v>40.636244311209303</v>
      </c>
      <c r="H49" s="65">
        <f>D49/(H2*10)</f>
        <v>30.477183233406976</v>
      </c>
      <c r="I49" s="5"/>
      <c r="J49" s="47" t="s">
        <v>83</v>
      </c>
      <c r="K49" s="101">
        <f t="shared" si="7"/>
        <v>2373.7631379976974</v>
      </c>
      <c r="L49" s="27"/>
      <c r="M49" s="99" t="s">
        <v>84</v>
      </c>
      <c r="N49" s="10">
        <f>SUM(L44:L48)</f>
        <v>0</v>
      </c>
    </row>
    <row r="50" spans="1:14" ht="15.75" x14ac:dyDescent="0.25">
      <c r="A50" s="61">
        <v>46</v>
      </c>
      <c r="B50" s="62">
        <f>B49*C2+B49</f>
        <v>219435.7192805302</v>
      </c>
      <c r="C50" s="63">
        <f t="shared" si="0"/>
        <v>0.2</v>
      </c>
      <c r="D50" s="64">
        <f t="shared" si="1"/>
        <v>36572.619880088372</v>
      </c>
      <c r="E50" s="24"/>
      <c r="F50" s="65">
        <f>D50/(F2*10)</f>
        <v>146.2904795203535</v>
      </c>
      <c r="G50" s="65">
        <f>D50/(G2*10)</f>
        <v>48.76349317345116</v>
      </c>
      <c r="H50" s="65">
        <f>D50/(H2*10)</f>
        <v>36.572619880088375</v>
      </c>
      <c r="I50" s="5"/>
      <c r="J50" s="102" t="s">
        <v>85</v>
      </c>
      <c r="K50" s="100">
        <f>SUM(K19:K49)</f>
        <v>14192.578827986188</v>
      </c>
      <c r="L50" s="100">
        <f>SUM(L19:L49)</f>
        <v>0</v>
      </c>
      <c r="M50" s="5"/>
      <c r="N50" s="5"/>
    </row>
    <row r="51" spans="1:14" ht="15.75" x14ac:dyDescent="0.25">
      <c r="A51" s="61">
        <v>47</v>
      </c>
      <c r="B51" s="62">
        <f>B50*C2+B50</f>
        <v>263322.86313663627</v>
      </c>
      <c r="C51" s="63">
        <f t="shared" si="0"/>
        <v>0.2</v>
      </c>
      <c r="D51" s="64">
        <f t="shared" si="1"/>
        <v>43887.143856106064</v>
      </c>
      <c r="E51" s="24"/>
      <c r="F51" s="65">
        <f>D51/(F2*10)</f>
        <v>175.54857542442426</v>
      </c>
      <c r="G51" s="65">
        <f>D51/(G2*10)</f>
        <v>58.516191808141421</v>
      </c>
      <c r="H51" s="65">
        <f>D51/(H2*10)</f>
        <v>43.887143856106064</v>
      </c>
      <c r="I51" s="5"/>
      <c r="J51" s="5"/>
      <c r="M51" s="5"/>
      <c r="N51" s="5"/>
    </row>
    <row r="52" spans="1:14" ht="15.75" x14ac:dyDescent="0.25">
      <c r="A52" s="61">
        <v>48</v>
      </c>
      <c r="B52" s="62">
        <f>B51*C2+B51</f>
        <v>315987.4357639635</v>
      </c>
      <c r="C52" s="63">
        <f t="shared" si="0"/>
        <v>0.2</v>
      </c>
      <c r="D52" s="64">
        <f t="shared" si="1"/>
        <v>52664.57262732723</v>
      </c>
      <c r="E52" s="24"/>
      <c r="F52" s="65">
        <f>D52/(F2*10)</f>
        <v>210.65829050930893</v>
      </c>
      <c r="G52" s="65">
        <f>D52/(G2*10)</f>
        <v>70.219430169769637</v>
      </c>
      <c r="H52" s="65">
        <f>D52/(H2*10)</f>
        <v>52.664572627327232</v>
      </c>
      <c r="I52" s="5"/>
      <c r="J52" s="5"/>
      <c r="K52" s="5"/>
      <c r="L52" s="5"/>
      <c r="M52" s="5"/>
      <c r="N52" s="5"/>
    </row>
    <row r="53" spans="1:14" ht="15.75" x14ac:dyDescent="0.25">
      <c r="A53" s="61">
        <v>50</v>
      </c>
      <c r="B53" s="62">
        <f>B52*C2+B52</f>
        <v>379184.92291675619</v>
      </c>
      <c r="C53" s="63">
        <f t="shared" si="0"/>
        <v>0.2</v>
      </c>
      <c r="D53" s="64">
        <f t="shared" si="1"/>
        <v>63197.487152792688</v>
      </c>
      <c r="E53" s="24"/>
      <c r="F53" s="65">
        <f>D53/(F2*10)</f>
        <v>252.78994861117076</v>
      </c>
      <c r="G53" s="65">
        <f>D53/(G2*10)</f>
        <v>84.263316203723591</v>
      </c>
      <c r="H53" s="65">
        <f>D53/(H2*10)</f>
        <v>63.197487152792689</v>
      </c>
      <c r="I53" s="5"/>
      <c r="J53" s="5"/>
      <c r="K53" s="5"/>
      <c r="L53" s="5"/>
      <c r="M53" s="5"/>
      <c r="N53" s="5"/>
    </row>
    <row r="54" spans="1:14" ht="15.75" x14ac:dyDescent="0.25">
      <c r="A54" s="61">
        <v>51</v>
      </c>
      <c r="B54" s="62">
        <f>B53*C2+B53</f>
        <v>455021.90750010742</v>
      </c>
      <c r="C54" s="63">
        <f t="shared" si="0"/>
        <v>0.2</v>
      </c>
      <c r="D54" s="64">
        <f t="shared" si="1"/>
        <v>75836.984583351237</v>
      </c>
      <c r="E54" s="24"/>
      <c r="F54" s="65">
        <f>D54/(F2*10)</f>
        <v>303.34793833340495</v>
      </c>
      <c r="G54" s="65">
        <f>D54/(G2*10)</f>
        <v>101.11597944446832</v>
      </c>
      <c r="H54" s="65">
        <f>D54/(H2*10)</f>
        <v>75.836984583351239</v>
      </c>
    </row>
    <row r="55" spans="1:14" ht="15.75" x14ac:dyDescent="0.25">
      <c r="A55" s="61">
        <v>52</v>
      </c>
      <c r="B55" s="62">
        <f>B54*C2+B54</f>
        <v>546026.28900012886</v>
      </c>
      <c r="C55" s="63">
        <f t="shared" si="0"/>
        <v>0.2</v>
      </c>
      <c r="D55" s="64">
        <f t="shared" si="1"/>
        <v>91004.381500021438</v>
      </c>
      <c r="E55" s="24"/>
      <c r="F55" s="65">
        <f>D55/(F2*10)</f>
        <v>364.01752600008575</v>
      </c>
      <c r="G55" s="65">
        <f>D55/(G2*10)</f>
        <v>121.33917533336192</v>
      </c>
      <c r="H55" s="65">
        <f>D55/(H2*10)</f>
        <v>91.004381500021438</v>
      </c>
    </row>
    <row r="56" spans="1:14" ht="15.75" x14ac:dyDescent="0.25">
      <c r="A56" s="66">
        <v>53</v>
      </c>
      <c r="B56" s="62">
        <f>B55*C2+B55</f>
        <v>655231.54680015461</v>
      </c>
      <c r="C56" s="63">
        <f t="shared" si="0"/>
        <v>0.2</v>
      </c>
      <c r="D56" s="64">
        <f t="shared" si="1"/>
        <v>109205.25780002575</v>
      </c>
      <c r="E56" s="25"/>
      <c r="F56" s="65">
        <f>D56/(F2*10)</f>
        <v>436.82103120010299</v>
      </c>
      <c r="G56" s="65">
        <f>D56/(G2*10)</f>
        <v>145.60701040003434</v>
      </c>
      <c r="H56" s="65">
        <f>D56/(H2*10)</f>
        <v>109.20525780002575</v>
      </c>
    </row>
    <row r="57" spans="1:14" ht="15.75" x14ac:dyDescent="0.25">
      <c r="A57" s="66">
        <v>54</v>
      </c>
      <c r="B57" s="62">
        <f>B56*C2+B56</f>
        <v>786277.85616018553</v>
      </c>
      <c r="C57" s="63">
        <f t="shared" si="0"/>
        <v>0.2</v>
      </c>
      <c r="D57" s="64">
        <f t="shared" si="1"/>
        <v>131046.30936003092</v>
      </c>
      <c r="E57" s="25"/>
      <c r="F57" s="65">
        <f>D57/(F2*10)</f>
        <v>524.18523744012373</v>
      </c>
      <c r="G57" s="65">
        <f>D57/(G2*10)</f>
        <v>174.72841248004124</v>
      </c>
      <c r="H57" s="65">
        <f>D57/(H2*10)</f>
        <v>131.04630936003093</v>
      </c>
    </row>
    <row r="58" spans="1:14" ht="15.75" x14ac:dyDescent="0.25">
      <c r="A58" s="66">
        <v>55</v>
      </c>
      <c r="B58" s="62">
        <f>B57*C2+B57</f>
        <v>943533.42739222269</v>
      </c>
      <c r="C58" s="63">
        <f t="shared" si="0"/>
        <v>0.2</v>
      </c>
      <c r="D58" s="64">
        <f t="shared" si="1"/>
        <v>157255.57123203715</v>
      </c>
      <c r="E58" s="25"/>
      <c r="F58" s="65">
        <f>D58/(F2*10)</f>
        <v>629.02228492814857</v>
      </c>
      <c r="G58" s="65">
        <f>D58/(G2*10)</f>
        <v>209.67409497604953</v>
      </c>
      <c r="H58" s="65">
        <f>D58/(H2*10)</f>
        <v>157.25557123203714</v>
      </c>
    </row>
    <row r="59" spans="1:14" ht="15.75" x14ac:dyDescent="0.25">
      <c r="A59" s="66">
        <v>56</v>
      </c>
      <c r="B59" s="62">
        <f>B58*C2+B58</f>
        <v>1132240.1128706671</v>
      </c>
      <c r="C59" s="63">
        <f t="shared" si="0"/>
        <v>0.2</v>
      </c>
      <c r="D59" s="64">
        <f t="shared" si="1"/>
        <v>188706.68547844444</v>
      </c>
      <c r="E59" s="25"/>
      <c r="F59" s="65">
        <f>D59/(F2*10)</f>
        <v>754.82674191377782</v>
      </c>
      <c r="G59" s="65">
        <f>D59/(G2*10)</f>
        <v>251.60891397125926</v>
      </c>
      <c r="H59" s="65">
        <f>D59/(H2*10)</f>
        <v>188.70668547844446</v>
      </c>
    </row>
    <row r="60" spans="1:14" ht="15.75" x14ac:dyDescent="0.25">
      <c r="A60" s="66">
        <v>57</v>
      </c>
      <c r="B60" s="62">
        <f>B59*C2+B59</f>
        <v>1358688.1354448006</v>
      </c>
      <c r="C60" s="63">
        <f t="shared" si="0"/>
        <v>0.2</v>
      </c>
      <c r="D60" s="64">
        <f t="shared" si="1"/>
        <v>226448.02257413347</v>
      </c>
      <c r="E60" s="25"/>
      <c r="F60" s="65">
        <f>D60/(F2*10)</f>
        <v>905.79209029653384</v>
      </c>
      <c r="G60" s="65">
        <f>D60/(G2*10)</f>
        <v>301.9306967655113</v>
      </c>
      <c r="H60" s="65">
        <f>D60/(H2*10)</f>
        <v>226.44802257413346</v>
      </c>
    </row>
    <row r="61" spans="1:14" ht="15.75" x14ac:dyDescent="0.25">
      <c r="A61" s="66">
        <v>58</v>
      </c>
      <c r="B61" s="62">
        <f>B60*C2+B60</f>
        <v>1630425.7625337606</v>
      </c>
      <c r="C61" s="63">
        <f t="shared" si="0"/>
        <v>0.2</v>
      </c>
      <c r="D61" s="64">
        <f t="shared" si="1"/>
        <v>271737.62708896003</v>
      </c>
      <c r="E61" s="25"/>
      <c r="F61" s="65">
        <f>D61/(F2*10)</f>
        <v>1086.9505083558402</v>
      </c>
      <c r="G61" s="65">
        <f>D61/(G2*10)</f>
        <v>362.31683611861337</v>
      </c>
      <c r="H61" s="65">
        <f>D61/(H2*10)</f>
        <v>271.73762708896004</v>
      </c>
    </row>
    <row r="62" spans="1:14" ht="15.75" x14ac:dyDescent="0.25">
      <c r="A62" s="66">
        <v>59</v>
      </c>
      <c r="B62" s="62">
        <f>B61*C2+B61</f>
        <v>1956510.9150405128</v>
      </c>
      <c r="C62" s="63">
        <f t="shared" si="0"/>
        <v>0.2</v>
      </c>
      <c r="D62" s="64">
        <f t="shared" si="1"/>
        <v>326085.15250675217</v>
      </c>
      <c r="E62" s="25"/>
      <c r="F62" s="65">
        <f>D62/(F2*10)</f>
        <v>1304.3406100270088</v>
      </c>
      <c r="G62" s="65">
        <f>D62/(G2*10)</f>
        <v>434.78020334233622</v>
      </c>
      <c r="H62" s="65">
        <f>D62/(H2*10)</f>
        <v>326.08515250675219</v>
      </c>
    </row>
    <row r="63" spans="1:14" ht="15.75" x14ac:dyDescent="0.25">
      <c r="A63" s="67">
        <v>60</v>
      </c>
      <c r="B63" s="68">
        <f>B62*C2+B62</f>
        <v>2347813.0980486153</v>
      </c>
      <c r="C63" s="69">
        <f t="shared" si="0"/>
        <v>0.2</v>
      </c>
      <c r="D63" s="70">
        <f t="shared" si="1"/>
        <v>391302.18300810247</v>
      </c>
      <c r="E63" s="26"/>
      <c r="F63" s="71">
        <f>D63/(F2*10)</f>
        <v>1565.2087320324099</v>
      </c>
      <c r="G63" s="71">
        <f>D63/(G2*10)</f>
        <v>521.73624401080326</v>
      </c>
      <c r="H63" s="71">
        <f>D63/(H2*10)</f>
        <v>391.30218300810247</v>
      </c>
    </row>
    <row r="64" spans="1:14" x14ac:dyDescent="0.25">
      <c r="A64" s="1"/>
      <c r="B64" s="4"/>
      <c r="D64" s="4"/>
    </row>
    <row r="65" spans="1:4" x14ac:dyDescent="0.25">
      <c r="A65" s="1"/>
      <c r="B65" s="4"/>
      <c r="D65" s="4"/>
    </row>
    <row r="66" spans="1:4" x14ac:dyDescent="0.25">
      <c r="A66" s="1"/>
      <c r="B66" s="4"/>
      <c r="D66" s="4"/>
    </row>
    <row r="67" spans="1:4" x14ac:dyDescent="0.25">
      <c r="A67" s="1"/>
      <c r="B67" s="4"/>
      <c r="D67" s="4"/>
    </row>
    <row r="68" spans="1:4" x14ac:dyDescent="0.25">
      <c r="A68" s="1"/>
      <c r="B68" s="4"/>
      <c r="D68" s="4"/>
    </row>
    <row r="69" spans="1:4" x14ac:dyDescent="0.25">
      <c r="A69" s="1"/>
      <c r="B69" s="4"/>
      <c r="D69" s="4"/>
    </row>
    <row r="70" spans="1:4" x14ac:dyDescent="0.25">
      <c r="A70" s="1"/>
      <c r="B70" s="4"/>
      <c r="D70" s="4"/>
    </row>
    <row r="71" spans="1:4" x14ac:dyDescent="0.25">
      <c r="A71" s="1"/>
      <c r="B71" s="4"/>
      <c r="D71" s="4"/>
    </row>
    <row r="72" spans="1:4" x14ac:dyDescent="0.25">
      <c r="A72" s="1"/>
      <c r="B72" s="4"/>
      <c r="D72" s="4"/>
    </row>
    <row r="73" spans="1:4" x14ac:dyDescent="0.25">
      <c r="A73" s="1"/>
      <c r="B73" s="4"/>
      <c r="D73" s="4"/>
    </row>
    <row r="74" spans="1:4" x14ac:dyDescent="0.25">
      <c r="A74" s="1"/>
      <c r="B74" s="4"/>
      <c r="D74" s="4"/>
    </row>
    <row r="75" spans="1:4" x14ac:dyDescent="0.25">
      <c r="A75" s="1"/>
      <c r="B75" s="4"/>
      <c r="D75" s="4"/>
    </row>
    <row r="76" spans="1:4" x14ac:dyDescent="0.25">
      <c r="A76" s="3"/>
      <c r="B76" s="4"/>
      <c r="D76" s="4"/>
    </row>
    <row r="77" spans="1:4" x14ac:dyDescent="0.25">
      <c r="A77" s="1"/>
      <c r="B77" s="4"/>
      <c r="D77" s="4"/>
    </row>
    <row r="78" spans="1:4" x14ac:dyDescent="0.25">
      <c r="A78" s="1"/>
      <c r="B78" s="4"/>
      <c r="D78" s="4"/>
    </row>
    <row r="79" spans="1:4" x14ac:dyDescent="0.25">
      <c r="A79" s="1"/>
      <c r="B79" s="4"/>
      <c r="D79" s="4"/>
    </row>
    <row r="80" spans="1:4" x14ac:dyDescent="0.25">
      <c r="A80" s="1"/>
      <c r="B80" s="4"/>
      <c r="D80" s="4"/>
    </row>
    <row r="81" spans="1:4" x14ac:dyDescent="0.25">
      <c r="A81" s="1"/>
      <c r="B81" s="4"/>
      <c r="D81" s="4"/>
    </row>
    <row r="82" spans="1:4" x14ac:dyDescent="0.25">
      <c r="A82" s="1"/>
    </row>
    <row r="83" spans="1:4" x14ac:dyDescent="0.25">
      <c r="A83" s="1"/>
    </row>
    <row r="84" spans="1:4" x14ac:dyDescent="0.25">
      <c r="A84" s="1"/>
    </row>
    <row r="85" spans="1:4" x14ac:dyDescent="0.25">
      <c r="A85" s="1"/>
    </row>
    <row r="86" spans="1:4" x14ac:dyDescent="0.25">
      <c r="A86" s="1"/>
    </row>
    <row r="87" spans="1:4" x14ac:dyDescent="0.25">
      <c r="A87" s="1"/>
    </row>
    <row r="88" spans="1:4" x14ac:dyDescent="0.25">
      <c r="A88" s="1"/>
    </row>
    <row r="89" spans="1:4" x14ac:dyDescent="0.25">
      <c r="A89" s="1"/>
    </row>
    <row r="90" spans="1:4" x14ac:dyDescent="0.25">
      <c r="A90" s="1"/>
    </row>
    <row r="91" spans="1:4" x14ac:dyDescent="0.25">
      <c r="A91" s="1"/>
    </row>
    <row r="92" spans="1:4" x14ac:dyDescent="0.25">
      <c r="A92" s="1"/>
    </row>
    <row r="93" spans="1:4" x14ac:dyDescent="0.25">
      <c r="A93" s="1"/>
    </row>
    <row r="94" spans="1:4" x14ac:dyDescent="0.25">
      <c r="A94" s="1"/>
    </row>
    <row r="95" spans="1:4" x14ac:dyDescent="0.25">
      <c r="A95" s="1"/>
    </row>
    <row r="96" spans="1:4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</sheetData>
  <mergeCells count="2">
    <mergeCell ref="E1:J1"/>
    <mergeCell ref="I2:N2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 Authorized Customer</dc:creator>
  <cp:keywords/>
  <dc:description/>
  <cp:lastModifiedBy>William Williams</cp:lastModifiedBy>
  <cp:revision/>
  <dcterms:created xsi:type="dcterms:W3CDTF">2015-04-16T21:34:17Z</dcterms:created>
  <dcterms:modified xsi:type="dcterms:W3CDTF">2021-12-29T19:27:22Z</dcterms:modified>
  <cp:category/>
  <cp:contentStatus/>
</cp:coreProperties>
</file>