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ta\Desktop\S-Unit\Calcolatori\Scalate Attive\"/>
    </mc:Choice>
  </mc:AlternateContent>
  <xr:revisionPtr revIDLastSave="0" documentId="13_ncr:1_{54CFF154-BFF5-447C-959B-928095352024}" xr6:coauthVersionLast="44" xr6:coauthVersionMax="44" xr10:uidLastSave="{00000000-0000-0000-0000-000000000000}"/>
  <bookViews>
    <workbookView xWindow="30" yWindow="30" windowWidth="20460" windowHeight="10890" xr2:uid="{D0EAD807-7407-4763-BAF2-E410745D0E22}"/>
  </bookViews>
  <sheets>
    <sheet name="Foglio di calcolo profitto" sheetId="3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" i="3" l="1"/>
  <c r="J4" i="3"/>
  <c r="I5" i="3"/>
  <c r="J5" i="3"/>
  <c r="I6" i="3"/>
  <c r="J6" i="3"/>
  <c r="K6" i="3"/>
  <c r="I7" i="3"/>
  <c r="G4" i="3"/>
  <c r="G5" i="3"/>
  <c r="G6" i="3"/>
  <c r="G7" i="3"/>
  <c r="G8" i="3"/>
  <c r="G9" i="3"/>
  <c r="K4" i="3"/>
  <c r="L4" i="3"/>
  <c r="M4" i="3"/>
  <c r="K5" i="3"/>
  <c r="L5" i="3"/>
  <c r="M5" i="3"/>
  <c r="L6" i="3"/>
  <c r="M6" i="3"/>
  <c r="J7" i="3"/>
  <c r="I8" i="3"/>
  <c r="K7" i="3"/>
  <c r="L7" i="3"/>
  <c r="M7" i="3"/>
  <c r="J8" i="3"/>
  <c r="I9" i="3"/>
  <c r="K8" i="3"/>
  <c r="L8" i="3"/>
  <c r="M8" i="3"/>
  <c r="J9" i="3"/>
  <c r="K9" i="3"/>
  <c r="I10" i="3"/>
  <c r="L9" i="3"/>
  <c r="M9" i="3"/>
  <c r="G10" i="3"/>
  <c r="J10" i="3"/>
  <c r="I11" i="3"/>
  <c r="K10" i="3"/>
  <c r="L10" i="3"/>
  <c r="M10" i="3"/>
  <c r="G11" i="3"/>
  <c r="J11" i="3"/>
  <c r="I12" i="3"/>
  <c r="G12" i="3"/>
  <c r="J12" i="3"/>
  <c r="K12" i="3"/>
  <c r="I13" i="3"/>
  <c r="G13" i="3"/>
  <c r="J13" i="3"/>
  <c r="I14" i="3"/>
  <c r="G14" i="3"/>
  <c r="J14" i="3"/>
  <c r="I15" i="3"/>
  <c r="G15" i="3"/>
  <c r="J15" i="3"/>
  <c r="K15" i="3"/>
  <c r="I16" i="3"/>
  <c r="G16" i="3"/>
  <c r="J16" i="3"/>
  <c r="I17" i="3"/>
  <c r="G17" i="3"/>
  <c r="J17" i="3"/>
  <c r="I18" i="3"/>
  <c r="G18" i="3"/>
  <c r="J18" i="3"/>
  <c r="K18" i="3"/>
  <c r="I19" i="3"/>
  <c r="G19" i="3"/>
  <c r="J19" i="3"/>
  <c r="I20" i="3"/>
  <c r="G20" i="3"/>
  <c r="J20" i="3"/>
  <c r="I21" i="3"/>
  <c r="G21" i="3"/>
  <c r="J21" i="3"/>
  <c r="K21" i="3"/>
  <c r="I34" i="3"/>
  <c r="K11" i="3"/>
  <c r="L11" i="3"/>
  <c r="L12" i="3"/>
  <c r="K13" i="3"/>
  <c r="L13" i="3"/>
  <c r="K14" i="3"/>
  <c r="L14" i="3"/>
  <c r="L15" i="3"/>
  <c r="K16" i="3"/>
  <c r="L16" i="3"/>
  <c r="K17" i="3"/>
  <c r="L17" i="3"/>
  <c r="L18" i="3"/>
  <c r="K19" i="3"/>
  <c r="L19" i="3"/>
  <c r="K20" i="3"/>
  <c r="L20" i="3"/>
  <c r="L21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B7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B10" i="3"/>
  <c r="B13" i="3"/>
  <c r="B16" i="3"/>
  <c r="B19" i="3"/>
  <c r="V3" i="3"/>
  <c r="M21" i="3"/>
  <c r="M20" i="3"/>
  <c r="M19" i="3"/>
  <c r="M18" i="3"/>
  <c r="M17" i="3"/>
  <c r="M16" i="3"/>
  <c r="M15" i="3"/>
  <c r="M14" i="3"/>
  <c r="M13" i="3"/>
  <c r="M12" i="3"/>
  <c r="M11" i="3"/>
  <c r="U3" i="3"/>
</calcChain>
</file>

<file path=xl/sharedStrings.xml><?xml version="1.0" encoding="utf-8"?>
<sst xmlns="http://schemas.openxmlformats.org/spreadsheetml/2006/main" count="53" uniqueCount="27">
  <si>
    <t>Step</t>
  </si>
  <si>
    <t>Accantonamento</t>
  </si>
  <si>
    <t>Traguardo</t>
  </si>
  <si>
    <t>Steps totali</t>
  </si>
  <si>
    <t>Giocata</t>
  </si>
  <si>
    <t>NO</t>
  </si>
  <si>
    <t>safe</t>
  </si>
  <si>
    <t>Percorso</t>
  </si>
  <si>
    <t>Vincita</t>
  </si>
  <si>
    <t>Esempio quota</t>
  </si>
  <si>
    <t>Giocate totali</t>
  </si>
  <si>
    <t>Limite quote
superiore</t>
  </si>
  <si>
    <t>Limite quote
inferiore</t>
  </si>
  <si>
    <t>Cassa</t>
  </si>
  <si>
    <t>/</t>
  </si>
  <si>
    <t>Attivo</t>
  </si>
  <si>
    <t>Strategia dinamica:
Immettere 80 per 80%
Immettere 70 per 70%
Immettere 60 per 60%
Immettere 50 per 50%
Immettere 40 per 40%
Immettere 30 per 30%
Immettere 20 per 20%
Immettere 10 per 10%</t>
  </si>
  <si>
    <t>Quota</t>
  </si>
  <si>
    <t>Commissioni</t>
  </si>
  <si>
    <t>\</t>
  </si>
  <si>
    <r>
      <t>Scelta:
S</t>
    </r>
    <r>
      <rPr>
        <b/>
        <i/>
        <sz val="12"/>
        <color theme="0"/>
        <rFont val="Calibri"/>
        <family val="2"/>
      </rPr>
      <t>Ì</t>
    </r>
    <r>
      <rPr>
        <b/>
        <i/>
        <sz val="12"/>
        <color theme="0"/>
        <rFont val="Calibri"/>
        <family val="2"/>
        <scheme val="minor"/>
      </rPr>
      <t>/NO</t>
    </r>
  </si>
  <si>
    <t>Cicli steps:</t>
  </si>
  <si>
    <t>Puntata</t>
  </si>
  <si>
    <t>Compilazione quota in questa colonna</t>
  </si>
  <si>
    <t>Accantonamento in %</t>
  </si>
  <si>
    <t>Fort Knox</t>
  </si>
  <si>
    <t>Capitale iniziale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</si>
</sst>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[$-410]d\-mmm\-yyyy;@"/>
    <numFmt numFmtId="166" formatCode="#,##0.000"/>
    <numFmt numFmtId="167" formatCode="0.000"/>
  </numFmts>
  <fonts count="2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name val="Calibri"/>
      <family val="2"/>
      <scheme val="minor"/>
    </font>
    <font>
      <b/>
      <i/>
      <sz val="1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2"/>
      <name val="Calibri"/>
      <family val="2"/>
      <scheme val="minor"/>
    </font>
    <font>
      <i/>
      <sz val="12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i/>
      <sz val="12"/>
      <color theme="0"/>
      <name val="Calibri"/>
      <family val="2"/>
    </font>
    <font>
      <i/>
      <sz val="11"/>
      <color theme="1"/>
      <name val="Calibri"/>
      <family val="2"/>
      <scheme val="minor"/>
    </font>
    <font>
      <i/>
      <sz val="18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i/>
      <sz val="12"/>
      <color rgb="FFFFFF00"/>
      <name val="Calibri"/>
      <family val="2"/>
      <scheme val="minor"/>
    </font>
    <font>
      <b/>
      <i/>
      <sz val="12"/>
      <color rgb="FFFFFF00"/>
      <name val="Calibri"/>
      <family val="2"/>
      <scheme val="minor"/>
    </font>
    <font>
      <sz val="12"/>
      <color rgb="FFFFFF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theme="0"/>
      </bottom>
      <diagonal/>
    </border>
    <border>
      <left style="thin">
        <color indexed="64"/>
      </left>
      <right style="double">
        <color theme="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theme="0"/>
      </bottom>
      <diagonal/>
    </border>
    <border>
      <left style="thin">
        <color indexed="64"/>
      </left>
      <right style="double">
        <color theme="0"/>
      </right>
      <top style="thin">
        <color indexed="64"/>
      </top>
      <bottom style="double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theme="0"/>
      </bottom>
      <diagonal/>
    </border>
    <border>
      <left style="thin">
        <color indexed="64"/>
      </left>
      <right/>
      <top style="thin">
        <color indexed="64"/>
      </top>
      <bottom style="double">
        <color theme="0"/>
      </bottom>
      <diagonal/>
    </border>
    <border>
      <left/>
      <right style="thin">
        <color indexed="64"/>
      </right>
      <top style="thin">
        <color indexed="64"/>
      </top>
      <bottom style="double">
        <color theme="0"/>
      </bottom>
      <diagonal/>
    </border>
    <border>
      <left style="thin">
        <color indexed="64"/>
      </left>
      <right style="double">
        <color theme="0"/>
      </right>
      <top/>
      <bottom style="thin">
        <color indexed="64"/>
      </bottom>
      <diagonal/>
    </border>
    <border>
      <left style="thin">
        <color indexed="64"/>
      </left>
      <right style="double">
        <color theme="0"/>
      </right>
      <top style="thin">
        <color indexed="64"/>
      </top>
      <bottom/>
      <diagonal/>
    </border>
    <border>
      <left style="double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0"/>
      </left>
      <right style="thin">
        <color indexed="64"/>
      </right>
      <top style="thin">
        <color indexed="64"/>
      </top>
      <bottom style="double">
        <color theme="0"/>
      </bottom>
      <diagonal/>
    </border>
    <border>
      <left style="medium">
        <color indexed="64"/>
      </left>
      <right/>
      <top style="medium">
        <color indexed="64"/>
      </top>
      <bottom style="double">
        <color theme="0"/>
      </bottom>
      <diagonal/>
    </border>
    <border>
      <left/>
      <right/>
      <top style="medium">
        <color indexed="64"/>
      </top>
      <bottom style="double">
        <color theme="0"/>
      </bottom>
      <diagonal/>
    </border>
    <border>
      <left style="thin">
        <color indexed="64"/>
      </left>
      <right style="double">
        <color theme="0"/>
      </right>
      <top/>
      <bottom style="double">
        <color theme="0"/>
      </bottom>
      <diagonal/>
    </border>
    <border>
      <left/>
      <right style="double">
        <color theme="0"/>
      </right>
      <top/>
      <bottom style="double">
        <color theme="0"/>
      </bottom>
      <diagonal/>
    </border>
    <border>
      <left/>
      <right style="double">
        <color theme="0"/>
      </right>
      <top/>
      <bottom/>
      <diagonal/>
    </border>
    <border>
      <left/>
      <right style="thin">
        <color indexed="64"/>
      </right>
      <top/>
      <bottom style="double">
        <color theme="0"/>
      </bottom>
      <diagonal/>
    </border>
    <border>
      <left style="double">
        <color theme="0"/>
      </left>
      <right/>
      <top style="double">
        <color theme="0"/>
      </top>
      <bottom style="thin">
        <color indexed="64"/>
      </bottom>
      <diagonal/>
    </border>
    <border>
      <left/>
      <right/>
      <top style="double">
        <color theme="0"/>
      </top>
      <bottom style="thin">
        <color indexed="64"/>
      </bottom>
      <diagonal/>
    </border>
    <border>
      <left/>
      <right style="double">
        <color theme="0"/>
      </right>
      <top style="double">
        <color theme="0"/>
      </top>
      <bottom style="thin">
        <color indexed="64"/>
      </bottom>
      <diagonal/>
    </border>
    <border>
      <left style="double">
        <color theme="0"/>
      </left>
      <right/>
      <top style="double">
        <color theme="0"/>
      </top>
      <bottom/>
      <diagonal/>
    </border>
    <border>
      <left style="double">
        <color theme="0"/>
      </left>
      <right/>
      <top/>
      <bottom/>
      <diagonal/>
    </border>
    <border>
      <left style="thin">
        <color theme="0"/>
      </left>
      <right style="double">
        <color theme="0"/>
      </right>
      <top style="double">
        <color theme="0"/>
      </top>
      <bottom style="thin">
        <color indexed="64"/>
      </bottom>
      <diagonal/>
    </border>
    <border>
      <left style="double">
        <color theme="0"/>
      </left>
      <right style="thin">
        <color theme="0"/>
      </right>
      <top style="double">
        <color theme="0"/>
      </top>
      <bottom style="thin">
        <color indexed="64"/>
      </bottom>
      <diagonal/>
    </border>
    <border>
      <left style="thin">
        <color theme="0"/>
      </left>
      <right/>
      <top style="double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double">
        <color theme="0"/>
      </top>
      <bottom style="thin">
        <color indexed="64"/>
      </bottom>
      <diagonal/>
    </border>
    <border>
      <left/>
      <right style="thin">
        <color theme="0"/>
      </right>
      <top style="double">
        <color theme="0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double">
        <color theme="0"/>
      </bottom>
      <diagonal/>
    </border>
    <border>
      <left/>
      <right style="double">
        <color theme="0"/>
      </right>
      <top style="double">
        <color theme="0"/>
      </top>
      <bottom/>
      <diagonal/>
    </border>
    <border>
      <left style="thin">
        <color indexed="64"/>
      </left>
      <right/>
      <top/>
      <bottom style="double">
        <color theme="0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2" borderId="0" xfId="0" applyFill="1"/>
    <xf numFmtId="0" fontId="1" fillId="2" borderId="0" xfId="0" applyFont="1" applyFill="1"/>
    <xf numFmtId="164" fontId="0" fillId="0" borderId="0" xfId="0" applyNumberFormat="1"/>
    <xf numFmtId="164" fontId="3" fillId="3" borderId="10" xfId="0" applyNumberFormat="1" applyFont="1" applyFill="1" applyBorder="1" applyAlignment="1">
      <alignment horizontal="left" vertical="center"/>
    </xf>
    <xf numFmtId="164" fontId="4" fillId="3" borderId="7" xfId="0" applyNumberFormat="1" applyFont="1" applyFill="1" applyBorder="1" applyAlignment="1">
      <alignment horizontal="center" vertical="center"/>
    </xf>
    <xf numFmtId="164" fontId="1" fillId="3" borderId="5" xfId="0" applyNumberFormat="1" applyFont="1" applyFill="1" applyBorder="1" applyAlignment="1">
      <alignment horizontal="right" vertical="center"/>
    </xf>
    <xf numFmtId="164" fontId="1" fillId="3" borderId="7" xfId="0" applyNumberFormat="1" applyFont="1" applyFill="1" applyBorder="1" applyAlignment="1">
      <alignment horizontal="left" vertical="center"/>
    </xf>
    <xf numFmtId="164" fontId="3" fillId="3" borderId="7" xfId="0" applyNumberFormat="1" applyFont="1" applyFill="1" applyBorder="1" applyAlignment="1">
      <alignment horizontal="left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0" fillId="2" borderId="1" xfId="0" applyFill="1" applyBorder="1"/>
    <xf numFmtId="2" fontId="1" fillId="3" borderId="7" xfId="0" applyNumberFormat="1" applyFont="1" applyFill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" fillId="2" borderId="15" xfId="0" applyFont="1" applyFill="1" applyBorder="1"/>
    <xf numFmtId="0" fontId="0" fillId="2" borderId="15" xfId="0" applyFill="1" applyBorder="1"/>
    <xf numFmtId="0" fontId="1" fillId="3" borderId="19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164" fontId="1" fillId="3" borderId="20" xfId="0" applyNumberFormat="1" applyFont="1" applyFill="1" applyBorder="1" applyAlignment="1">
      <alignment horizontal="right" vertical="center"/>
    </xf>
    <xf numFmtId="164" fontId="1" fillId="3" borderId="21" xfId="0" applyNumberFormat="1" applyFont="1" applyFill="1" applyBorder="1" applyAlignment="1">
      <alignment horizontal="left" vertical="center"/>
    </xf>
    <xf numFmtId="0" fontId="4" fillId="3" borderId="18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1" fillId="2" borderId="29" xfId="0" applyFont="1" applyFill="1" applyBorder="1"/>
    <xf numFmtId="0" fontId="0" fillId="2" borderId="30" xfId="0" applyFill="1" applyBorder="1"/>
    <xf numFmtId="0" fontId="1" fillId="4" borderId="20" xfId="0" applyFont="1" applyFill="1" applyBorder="1" applyAlignment="1">
      <alignment horizontal="center" vertical="center"/>
    </xf>
    <xf numFmtId="0" fontId="1" fillId="2" borderId="30" xfId="0" applyFont="1" applyFill="1" applyBorder="1"/>
    <xf numFmtId="0" fontId="0" fillId="2" borderId="2" xfId="0" applyFill="1" applyBorder="1"/>
    <xf numFmtId="2" fontId="1" fillId="3" borderId="25" xfId="0" applyNumberFormat="1" applyFont="1" applyFill="1" applyBorder="1" applyAlignment="1">
      <alignment horizontal="center" vertical="center"/>
    </xf>
    <xf numFmtId="10" fontId="4" fillId="3" borderId="16" xfId="0" applyNumberFormat="1" applyFont="1" applyFill="1" applyBorder="1" applyAlignment="1">
      <alignment horizontal="center" vertical="center"/>
    </xf>
    <xf numFmtId="9" fontId="3" fillId="3" borderId="9" xfId="0" applyNumberFormat="1" applyFont="1" applyFill="1" applyBorder="1" applyAlignment="1">
      <alignment horizontal="left" vertical="center"/>
    </xf>
    <xf numFmtId="9" fontId="1" fillId="3" borderId="3" xfId="0" applyNumberFormat="1" applyFont="1" applyFill="1" applyBorder="1" applyAlignment="1">
      <alignment horizontal="left" vertical="center"/>
    </xf>
    <xf numFmtId="9" fontId="1" fillId="3" borderId="17" xfId="0" applyNumberFormat="1" applyFont="1" applyFill="1" applyBorder="1" applyAlignment="1">
      <alignment horizontal="left" vertical="center"/>
    </xf>
    <xf numFmtId="0" fontId="12" fillId="2" borderId="14" xfId="0" applyFont="1" applyFill="1" applyBorder="1" applyAlignment="1">
      <alignment horizontal="center" vertical="center" wrapText="1"/>
    </xf>
    <xf numFmtId="0" fontId="12" fillId="2" borderId="37" xfId="0" applyFont="1" applyFill="1" applyBorder="1" applyAlignment="1">
      <alignment horizontal="center" vertical="center" wrapText="1"/>
    </xf>
    <xf numFmtId="0" fontId="13" fillId="2" borderId="41" xfId="0" applyFont="1" applyFill="1" applyBorder="1" applyAlignment="1">
      <alignment horizontal="center" vertical="center" wrapText="1"/>
    </xf>
    <xf numFmtId="0" fontId="12" fillId="2" borderId="40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13" fillId="2" borderId="38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/>
    </xf>
    <xf numFmtId="0" fontId="13" fillId="2" borderId="40" xfId="0" applyFont="1" applyFill="1" applyBorder="1" applyAlignment="1">
      <alignment horizontal="left" vertical="center" wrapText="1"/>
    </xf>
    <xf numFmtId="0" fontId="1" fillId="2" borderId="36" xfId="0" applyFont="1" applyFill="1" applyBorder="1"/>
    <xf numFmtId="2" fontId="1" fillId="3" borderId="24" xfId="0" applyNumberFormat="1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3" fillId="2" borderId="34" xfId="0" applyFont="1" applyFill="1" applyBorder="1" applyAlignment="1">
      <alignment horizontal="center" vertical="center" wrapText="1"/>
    </xf>
    <xf numFmtId="0" fontId="13" fillId="2" borderId="40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/>
    </xf>
    <xf numFmtId="0" fontId="9" fillId="2" borderId="44" xfId="0" applyFont="1" applyFill="1" applyBorder="1" applyAlignment="1">
      <alignment horizontal="center" wrapText="1"/>
    </xf>
    <xf numFmtId="164" fontId="3" fillId="2" borderId="12" xfId="0" applyNumberFormat="1" applyFont="1" applyFill="1" applyBorder="1" applyAlignment="1">
      <alignment horizontal="left" vertical="center"/>
    </xf>
    <xf numFmtId="0" fontId="3" fillId="2" borderId="0" xfId="0" applyFont="1" applyFill="1"/>
    <xf numFmtId="164" fontId="3" fillId="3" borderId="6" xfId="0" applyNumberFormat="1" applyFont="1" applyFill="1" applyBorder="1" applyAlignment="1">
      <alignment horizontal="left" vertical="center"/>
    </xf>
    <xf numFmtId="10" fontId="4" fillId="3" borderId="8" xfId="0" applyNumberFormat="1" applyFont="1" applyFill="1" applyBorder="1" applyAlignment="1">
      <alignment horizontal="center" vertical="center"/>
    </xf>
    <xf numFmtId="10" fontId="4" fillId="3" borderId="5" xfId="0" applyNumberFormat="1" applyFont="1" applyFill="1" applyBorder="1" applyAlignment="1">
      <alignment horizontal="center" vertical="center"/>
    </xf>
    <xf numFmtId="164" fontId="3" fillId="4" borderId="7" xfId="0" applyNumberFormat="1" applyFont="1" applyFill="1" applyBorder="1" applyAlignment="1">
      <alignment horizontal="left" vertical="center"/>
    </xf>
    <xf numFmtId="164" fontId="3" fillId="4" borderId="4" xfId="0" applyNumberFormat="1" applyFont="1" applyFill="1" applyBorder="1" applyAlignment="1">
      <alignment horizontal="left" vertical="center"/>
    </xf>
    <xf numFmtId="10" fontId="4" fillId="4" borderId="3" xfId="0" applyNumberFormat="1" applyFont="1" applyFill="1" applyBorder="1" applyAlignment="1">
      <alignment horizontal="center" vertical="center"/>
    </xf>
    <xf numFmtId="10" fontId="4" fillId="3" borderId="3" xfId="0" applyNumberFormat="1" applyFont="1" applyFill="1" applyBorder="1" applyAlignment="1">
      <alignment horizontal="center" vertical="center"/>
    </xf>
    <xf numFmtId="10" fontId="4" fillId="3" borderId="4" xfId="0" applyNumberFormat="1" applyFont="1" applyFill="1" applyBorder="1" applyAlignment="1">
      <alignment horizontal="center" vertical="center"/>
    </xf>
    <xf numFmtId="10" fontId="4" fillId="4" borderId="16" xfId="0" applyNumberFormat="1" applyFont="1" applyFill="1" applyBorder="1" applyAlignment="1">
      <alignment horizontal="center" vertical="center"/>
    </xf>
    <xf numFmtId="164" fontId="3" fillId="4" borderId="19" xfId="0" applyNumberFormat="1" applyFont="1" applyFill="1" applyBorder="1" applyAlignment="1">
      <alignment horizontal="left" vertical="center"/>
    </xf>
    <xf numFmtId="164" fontId="3" fillId="4" borderId="21" xfId="0" applyNumberFormat="1" applyFont="1" applyFill="1" applyBorder="1" applyAlignment="1">
      <alignment horizontal="left" vertical="center"/>
    </xf>
    <xf numFmtId="10" fontId="4" fillId="4" borderId="18" xfId="0" applyNumberFormat="1" applyFont="1" applyFill="1" applyBorder="1" applyAlignment="1">
      <alignment horizontal="center" vertical="center"/>
    </xf>
    <xf numFmtId="0" fontId="10" fillId="2" borderId="39" xfId="0" applyFont="1" applyFill="1" applyBorder="1" applyAlignment="1">
      <alignment horizontal="center" vertical="center" wrapText="1"/>
    </xf>
    <xf numFmtId="0" fontId="0" fillId="2" borderId="0" xfId="0" applyFill="1" applyBorder="1"/>
    <xf numFmtId="0" fontId="3" fillId="2" borderId="0" xfId="0" applyFont="1" applyFill="1" applyBorder="1"/>
    <xf numFmtId="0" fontId="3" fillId="2" borderId="0" xfId="0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2" fontId="4" fillId="2" borderId="0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left" vertical="center"/>
    </xf>
    <xf numFmtId="10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64" fontId="3" fillId="3" borderId="5" xfId="0" applyNumberFormat="1" applyFont="1" applyFill="1" applyBorder="1" applyAlignment="1">
      <alignment horizontal="right" vertical="center"/>
    </xf>
    <xf numFmtId="0" fontId="13" fillId="2" borderId="0" xfId="0" applyFont="1" applyFill="1" applyBorder="1" applyAlignment="1">
      <alignment vertical="center"/>
    </xf>
    <xf numFmtId="164" fontId="18" fillId="3" borderId="19" xfId="0" applyNumberFormat="1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164" fontId="4" fillId="5" borderId="19" xfId="0" applyNumberFormat="1" applyFont="1" applyFill="1" applyBorder="1" applyAlignment="1">
      <alignment horizontal="center" vertical="center"/>
    </xf>
    <xf numFmtId="2" fontId="4" fillId="5" borderId="4" xfId="0" applyNumberFormat="1" applyFont="1" applyFill="1" applyBorder="1" applyAlignment="1">
      <alignment horizontal="center" vertical="center"/>
    </xf>
    <xf numFmtId="164" fontId="3" fillId="6" borderId="7" xfId="0" applyNumberFormat="1" applyFont="1" applyFill="1" applyBorder="1" applyAlignment="1">
      <alignment horizontal="left" vertical="center"/>
    </xf>
    <xf numFmtId="164" fontId="3" fillId="6" borderId="21" xfId="0" applyNumberFormat="1" applyFont="1" applyFill="1" applyBorder="1" applyAlignment="1">
      <alignment horizontal="left" vertical="center"/>
    </xf>
    <xf numFmtId="2" fontId="12" fillId="2" borderId="0" xfId="0" applyNumberFormat="1" applyFont="1" applyFill="1" applyBorder="1" applyAlignment="1">
      <alignment horizontal="center" vertical="center"/>
    </xf>
    <xf numFmtId="166" fontId="10" fillId="2" borderId="0" xfId="0" applyNumberFormat="1" applyFont="1" applyFill="1" applyBorder="1" applyAlignment="1">
      <alignment horizontal="left" vertical="center"/>
    </xf>
    <xf numFmtId="2" fontId="12" fillId="2" borderId="0" xfId="0" applyNumberFormat="1" applyFont="1" applyFill="1" applyBorder="1" applyAlignment="1">
      <alignment horizontal="left" vertical="center"/>
    </xf>
    <xf numFmtId="2" fontId="1" fillId="2" borderId="0" xfId="0" applyNumberFormat="1" applyFont="1" applyFill="1" applyBorder="1" applyAlignment="1">
      <alignment horizontal="right"/>
    </xf>
    <xf numFmtId="164" fontId="8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right" vertical="center"/>
    </xf>
    <xf numFmtId="2" fontId="1" fillId="2" borderId="0" xfId="0" applyNumberFormat="1" applyFont="1" applyFill="1" applyBorder="1" applyAlignment="1">
      <alignment horizontal="left"/>
    </xf>
    <xf numFmtId="0" fontId="11" fillId="2" borderId="0" xfId="0" applyFont="1" applyFill="1" applyBorder="1" applyAlignment="1">
      <alignment horizontal="center" vertical="center"/>
    </xf>
    <xf numFmtId="2" fontId="1" fillId="2" borderId="0" xfId="0" applyNumberFormat="1" applyFont="1" applyFill="1" applyBorder="1" applyAlignment="1">
      <alignment horizontal="right" vertical="center"/>
    </xf>
    <xf numFmtId="2" fontId="1" fillId="2" borderId="0" xfId="0" applyNumberFormat="1" applyFont="1" applyFill="1" applyBorder="1" applyAlignment="1">
      <alignment horizontal="left" vertical="center"/>
    </xf>
    <xf numFmtId="0" fontId="1" fillId="2" borderId="0" xfId="0" applyFont="1" applyFill="1" applyBorder="1"/>
    <xf numFmtId="0" fontId="12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9" fillId="5" borderId="15" xfId="0" applyFont="1" applyFill="1" applyBorder="1" applyAlignment="1">
      <alignment horizontal="center" wrapText="1"/>
    </xf>
    <xf numFmtId="0" fontId="19" fillId="2" borderId="40" xfId="0" applyFont="1" applyFill="1" applyBorder="1" applyAlignment="1">
      <alignment horizontal="center" vertical="center" wrapText="1"/>
    </xf>
    <xf numFmtId="0" fontId="20" fillId="2" borderId="40" xfId="0" applyFont="1" applyFill="1" applyBorder="1" applyAlignment="1">
      <alignment horizontal="center" vertical="center" wrapText="1"/>
    </xf>
    <xf numFmtId="0" fontId="13" fillId="6" borderId="40" xfId="0" applyFont="1" applyFill="1" applyBorder="1" applyAlignment="1">
      <alignment horizontal="left" vertical="center" wrapText="1"/>
    </xf>
    <xf numFmtId="0" fontId="13" fillId="6" borderId="14" xfId="0" applyFont="1" applyFill="1" applyBorder="1" applyAlignment="1">
      <alignment horizontal="left" vertical="center" wrapText="1"/>
    </xf>
    <xf numFmtId="0" fontId="13" fillId="6" borderId="39" xfId="0" applyFont="1" applyFill="1" applyBorder="1" applyAlignment="1">
      <alignment horizontal="left" vertical="center" wrapText="1"/>
    </xf>
    <xf numFmtId="2" fontId="2" fillId="2" borderId="0" xfId="0" applyNumberFormat="1" applyFont="1" applyFill="1" applyBorder="1" applyAlignment="1">
      <alignment horizontal="center" vertical="center"/>
    </xf>
    <xf numFmtId="167" fontId="17" fillId="2" borderId="0" xfId="0" applyNumberFormat="1" applyFont="1" applyFill="1" applyBorder="1" applyAlignment="1">
      <alignment horizontal="center" vertical="center"/>
    </xf>
    <xf numFmtId="2" fontId="11" fillId="2" borderId="0" xfId="0" applyNumberFormat="1" applyFont="1" applyFill="1" applyBorder="1" applyAlignment="1">
      <alignment horizontal="left" vertical="center"/>
    </xf>
    <xf numFmtId="164" fontId="11" fillId="2" borderId="0" xfId="0" applyNumberFormat="1" applyFont="1" applyFill="1" applyBorder="1" applyAlignment="1">
      <alignment horizontal="center" vertical="center"/>
    </xf>
    <xf numFmtId="2" fontId="13" fillId="2" borderId="0" xfId="0" applyNumberFormat="1" applyFont="1" applyFill="1" applyBorder="1" applyAlignment="1">
      <alignment horizontal="center" vertical="center"/>
    </xf>
    <xf numFmtId="2" fontId="8" fillId="2" borderId="0" xfId="0" applyNumberFormat="1" applyFont="1" applyFill="1" applyBorder="1" applyAlignment="1">
      <alignment horizontal="right" vertical="center"/>
    </xf>
    <xf numFmtId="2" fontId="15" fillId="2" borderId="0" xfId="0" applyNumberFormat="1" applyFont="1" applyFill="1" applyBorder="1" applyAlignment="1">
      <alignment horizontal="left" vertical="center"/>
    </xf>
    <xf numFmtId="2" fontId="15" fillId="2" borderId="0" xfId="0" applyNumberFormat="1" applyFont="1" applyFill="1" applyBorder="1" applyAlignment="1">
      <alignment horizontal="right" vertical="center"/>
    </xf>
    <xf numFmtId="2" fontId="7" fillId="2" borderId="0" xfId="0" applyNumberFormat="1" applyFont="1" applyFill="1" applyBorder="1" applyAlignment="1">
      <alignment horizontal="left" vertical="center"/>
    </xf>
    <xf numFmtId="2" fontId="7" fillId="2" borderId="0" xfId="0" applyNumberFormat="1" applyFont="1" applyFill="1" applyBorder="1" applyAlignment="1">
      <alignment horizontal="right" vertical="center"/>
    </xf>
    <xf numFmtId="165" fontId="2" fillId="2" borderId="0" xfId="0" applyNumberFormat="1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0" fontId="17" fillId="2" borderId="0" xfId="0" applyNumberFormat="1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3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3" fillId="2" borderId="32" xfId="0" applyFont="1" applyFill="1" applyBorder="1" applyAlignment="1">
      <alignment horizontal="center" vertical="center" wrapText="1"/>
    </xf>
    <xf numFmtId="0" fontId="21" fillId="2" borderId="33" xfId="0" applyFont="1" applyFill="1" applyBorder="1" applyAlignment="1">
      <alignment horizontal="center" vertical="center" wrapText="1"/>
    </xf>
    <xf numFmtId="0" fontId="21" fillId="2" borderId="4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/>
    </xf>
    <xf numFmtId="0" fontId="9" fillId="0" borderId="35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16" fillId="3" borderId="23" xfId="0" applyFont="1" applyFill="1" applyBorder="1" applyAlignment="1">
      <alignment horizontal="center" vertical="center"/>
    </xf>
    <xf numFmtId="0" fontId="16" fillId="3" borderId="22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right" vertical="center"/>
    </xf>
    <xf numFmtId="0" fontId="12" fillId="2" borderId="0" xfId="0" applyFont="1" applyFill="1" applyBorder="1" applyAlignment="1">
      <alignment horizontal="center" vertical="center"/>
    </xf>
  </cellXfs>
  <cellStyles count="1">
    <cellStyle name="Normale" xfId="0" builtinId="0"/>
  </cellStyles>
  <dxfs count="7"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33CC33"/>
      </font>
      <fill>
        <patternFill patternType="solid"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FF0000"/>
      </font>
      <fill>
        <patternFill patternType="solid"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FF00"/>
      <color rgb="FF996600"/>
      <color rgb="FF33CC33"/>
      <color rgb="FFD6DCE4"/>
      <color rgb="FFCC3300"/>
      <color rgb="FFFF9900"/>
      <color rgb="FFCCFF33"/>
      <color rgb="FF99FF33"/>
      <color rgb="FF66FF33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787DE-CEE1-4C6D-AC2E-97A31A3F34AE}">
  <dimension ref="A1:AA34"/>
  <sheetViews>
    <sheetView tabSelected="1" zoomScale="70" zoomScaleNormal="70" workbookViewId="0">
      <selection activeCell="H23" sqref="H23:K24"/>
    </sheetView>
  </sheetViews>
  <sheetFormatPr defaultRowHeight="15" x14ac:dyDescent="0.25"/>
  <cols>
    <col min="1" max="1" width="3.85546875" customWidth="1"/>
    <col min="2" max="2" width="6.28515625" customWidth="1"/>
    <col min="3" max="3" width="9.28515625" customWidth="1"/>
    <col min="4" max="4" width="20.42578125" customWidth="1"/>
    <col min="5" max="6" width="11.140625" customWidth="1"/>
    <col min="7" max="8" width="16" customWidth="1"/>
    <col min="9" max="13" width="17.7109375" customWidth="1"/>
    <col min="14" max="14" width="13.7109375" customWidth="1"/>
    <col min="15" max="15" width="9.28515625" customWidth="1"/>
    <col min="16" max="16" width="5.7109375" customWidth="1"/>
    <col min="17" max="17" width="5" customWidth="1"/>
    <col min="18" max="18" width="8.42578125" customWidth="1"/>
    <col min="19" max="19" width="16" customWidth="1"/>
    <col min="20" max="20" width="18.140625" customWidth="1"/>
    <col min="21" max="22" width="9.28515625" customWidth="1"/>
    <col min="23" max="23" width="15.140625" customWidth="1"/>
    <col min="24" max="24" width="15" customWidth="1"/>
    <col min="25" max="25" width="9.140625" customWidth="1"/>
    <col min="26" max="26" width="6.7109375" customWidth="1"/>
  </cols>
  <sheetData>
    <row r="1" spans="1:27" ht="27" customHeight="1" thickBot="1" x14ac:dyDescent="0.3">
      <c r="A1" s="1"/>
      <c r="B1" s="1"/>
      <c r="C1" s="1"/>
      <c r="D1" s="1"/>
      <c r="E1" s="18"/>
      <c r="F1" s="18"/>
      <c r="G1" s="1"/>
      <c r="H1" s="1"/>
      <c r="I1" s="1"/>
      <c r="J1" s="1"/>
      <c r="K1" s="1"/>
      <c r="L1" s="1"/>
      <c r="M1" s="1"/>
      <c r="N1" s="1"/>
      <c r="O1" s="18"/>
      <c r="P1" s="18"/>
      <c r="Q1" s="18"/>
      <c r="R1" s="18"/>
      <c r="S1" s="18"/>
      <c r="T1" s="18"/>
      <c r="U1" s="18"/>
      <c r="V1" s="18"/>
      <c r="W1" s="1"/>
      <c r="X1" s="1"/>
      <c r="Y1" s="1"/>
      <c r="Z1" s="1"/>
    </row>
    <row r="2" spans="1:27" ht="48.75" thickTop="1" thickBot="1" x14ac:dyDescent="0.3">
      <c r="A2" s="1"/>
      <c r="B2" s="17"/>
      <c r="C2" s="17"/>
      <c r="D2" s="28"/>
      <c r="E2" s="38" t="s">
        <v>11</v>
      </c>
      <c r="F2" s="39" t="s">
        <v>12</v>
      </c>
      <c r="G2" s="26"/>
      <c r="H2" s="101" t="s">
        <v>23</v>
      </c>
      <c r="I2" s="53"/>
      <c r="J2" s="24"/>
      <c r="K2" s="24"/>
      <c r="L2" s="25"/>
      <c r="M2" s="26"/>
      <c r="N2" s="27"/>
      <c r="O2" s="126" t="s">
        <v>24</v>
      </c>
      <c r="P2" s="127"/>
      <c r="Q2" s="128"/>
      <c r="R2" s="38" t="s">
        <v>20</v>
      </c>
      <c r="S2" s="41" t="s">
        <v>2</v>
      </c>
      <c r="T2" s="103" t="s">
        <v>26</v>
      </c>
      <c r="U2" s="42" t="s">
        <v>10</v>
      </c>
      <c r="V2" s="51" t="s">
        <v>3</v>
      </c>
      <c r="W2" s="50" t="s">
        <v>21</v>
      </c>
      <c r="X2" s="1"/>
      <c r="Y2" s="1"/>
      <c r="Z2" s="1"/>
    </row>
    <row r="3" spans="1:27" ht="16.149999999999999" customHeight="1" thickTop="1" thickBot="1" x14ac:dyDescent="0.3">
      <c r="A3" s="29"/>
      <c r="B3" s="43" t="s">
        <v>0</v>
      </c>
      <c r="C3" s="42" t="s">
        <v>4</v>
      </c>
      <c r="D3" s="103" t="s">
        <v>1</v>
      </c>
      <c r="E3" s="44">
        <v>1.6</v>
      </c>
      <c r="F3" s="45">
        <v>1.6</v>
      </c>
      <c r="G3" s="40" t="s">
        <v>9</v>
      </c>
      <c r="H3" s="102" t="s">
        <v>17</v>
      </c>
      <c r="I3" s="104" t="s">
        <v>22</v>
      </c>
      <c r="J3" s="105" t="s">
        <v>8</v>
      </c>
      <c r="K3" s="106" t="s">
        <v>25</v>
      </c>
      <c r="L3" s="46" t="s">
        <v>13</v>
      </c>
      <c r="M3" s="104" t="s">
        <v>15</v>
      </c>
      <c r="N3" s="68" t="s">
        <v>18</v>
      </c>
      <c r="O3" s="77" t="s">
        <v>7</v>
      </c>
      <c r="P3" s="35">
        <v>0.8</v>
      </c>
      <c r="Q3" s="4" t="s">
        <v>6</v>
      </c>
      <c r="R3" s="5" t="s">
        <v>5</v>
      </c>
      <c r="S3" s="79">
        <v>1000000</v>
      </c>
      <c r="T3" s="82"/>
      <c r="U3" s="19">
        <f>IF(J4&lt;S3,1,0)+IF((J5+L4)&lt;S3,1,0)+IF((J6+L4)&lt;S3,1,0)+IF((J7+L6)&lt;S3,1,0)+IF((J8+L6)&lt;S3,1,0)+IF((J9+L6)&lt;S3,1,0)+IF((J10+L9)&lt;S3,1,0)+IF((J11+L9)&lt;S3,1,0)+IF((J12+L9)&lt;S3,1,0)+IF((J13+L12)&lt;S3,1,0)+IF((J14+L12)&lt;S3,1,0)+IF((J15+L12)&lt;S3,1,0)+IF((J16+L15)&lt;S3,1,0)+IF((J17+L15)&lt;S3,1,0)+IF((J18+L15)&lt;S3,1,0)+IF((J19+L18)&lt;S3,1,0)+IF((J20+L18)&lt;S3,1,0)+IF((J21+L18)&lt;S3,1,0)+IF((J22+L21)&lt;S3,1,0)+IF((J23+L21)&lt;S3,1,0)+IF((J24+L21)&lt;S3,1,0)+IF((J25+L24)&lt;S3,1,0)+IF((J26+L24)&lt;S3,1,0)+IF((J27+L24)&lt;S3,1,0)+IF((J28+L27)&lt;S3,1,0)+IF((J29+L27)&lt;S3,1,0)+IF((J30+L27)&lt;S3,1,0)+IF((J31+L30)&lt;S3,1,0)+IF((J32+L30)&lt;S3,1,0)+IF((J33+L30)&lt;S3,1,0)+1</f>
        <v>31</v>
      </c>
      <c r="V3" s="49">
        <f>_xlfn.FLOOR.MATH((IF(J4&lt;S3,1,0)+IF(J5&lt;S3,1,0)+IF(J6&lt;S3,1,0)+IF(J7&lt;S3,1,0)+IF(J8&lt;S3,1,0)+IF(J9&lt;S3,1,0)+IF(J10&lt;S3,1,0)+IF(J11&lt;S3,1,0)+IF(J12&lt;S3,1,0)+IF(J13&lt;S3,1,0)+IF(J14&lt;S3,1,0)+IF(J15&lt;S3,1,0)+IF(J16&lt;S3,1,0)+IF(J17&lt;S3,1,0)+IF(J18&lt;S3,1,0)+IF(J19&lt;S3,1,0)+IF(J20&lt;S3,1,0)+IF(J21&lt;S3,1,0)+IF(J22&lt;S3,1,0)+IF(J23&lt;S3,1,0)+IF(J24&lt;S3,1,0)+IF(J25&lt;S3,1,0)+IF(J26&lt;S3,1,0)+IF(J27&lt;S3,1,0)+IF(J28&lt;S3,1,0)+IF(J29&lt;S3,1,0)+IF(J30&lt;S3,1,0)+IF(J31&lt;S3,1,0)+IF(J32&lt;S3,1,0)+IF(J33&lt;S3,1,0)+1)/W3)</f>
        <v>10</v>
      </c>
      <c r="W3" s="52">
        <v>3</v>
      </c>
      <c r="X3" s="1"/>
      <c r="Y3" s="1"/>
      <c r="Z3" s="1"/>
    </row>
    <row r="4" spans="1:27" ht="16.149999999999999" customHeight="1" thickTop="1" x14ac:dyDescent="0.25">
      <c r="A4" s="29"/>
      <c r="B4" s="122">
        <v>1</v>
      </c>
      <c r="C4" s="9">
        <v>1</v>
      </c>
      <c r="D4" s="134" t="s">
        <v>14</v>
      </c>
      <c r="E4" s="130" t="s">
        <v>16</v>
      </c>
      <c r="F4" s="131"/>
      <c r="G4" s="13">
        <f t="shared" ref="G4:G21" ca="1" si="0">RAND()*(E$3-F$3)+F$3</f>
        <v>1.6</v>
      </c>
      <c r="H4" s="83">
        <v>1.8</v>
      </c>
      <c r="I4" s="8">
        <f>T3</f>
        <v>0</v>
      </c>
      <c r="J4" s="8">
        <f t="shared" ref="J4:J21" si="1">(I4*H4)*(1-N4)</f>
        <v>0</v>
      </c>
      <c r="K4" s="14">
        <f>J4-I5</f>
        <v>0</v>
      </c>
      <c r="L4" s="14">
        <f>K4</f>
        <v>0</v>
      </c>
      <c r="M4" s="56">
        <f t="shared" ref="M4:M21" si="2">J4-K4+L4</f>
        <v>0</v>
      </c>
      <c r="N4" s="57">
        <v>0</v>
      </c>
      <c r="O4" s="6" t="s">
        <v>7</v>
      </c>
      <c r="P4" s="36">
        <v>0.7</v>
      </c>
      <c r="Q4" s="7" t="s">
        <v>6</v>
      </c>
      <c r="R4" s="20" t="s">
        <v>5</v>
      </c>
      <c r="S4" s="55"/>
      <c r="T4" s="2">
        <v>12</v>
      </c>
      <c r="U4" s="2"/>
      <c r="V4" s="2"/>
      <c r="W4" s="1"/>
      <c r="X4" s="1"/>
      <c r="Y4" s="1"/>
      <c r="Z4" s="1"/>
    </row>
    <row r="5" spans="1:27" ht="16.149999999999999" customHeight="1" x14ac:dyDescent="0.25">
      <c r="A5" s="29"/>
      <c r="B5" s="122"/>
      <c r="C5" s="10">
        <f>C4+1</f>
        <v>2</v>
      </c>
      <c r="D5" s="135"/>
      <c r="E5" s="132"/>
      <c r="F5" s="133"/>
      <c r="G5" s="13">
        <f t="shared" ca="1" si="0"/>
        <v>1.6</v>
      </c>
      <c r="H5" s="83">
        <v>1.8</v>
      </c>
      <c r="I5" s="8">
        <f>_xlfn.FLOOR.MATH(J4)</f>
        <v>0</v>
      </c>
      <c r="J5" s="8">
        <f t="shared" si="1"/>
        <v>0</v>
      </c>
      <c r="K5" s="14">
        <f>J5-I6</f>
        <v>0</v>
      </c>
      <c r="L5" s="14">
        <f>L4+K5</f>
        <v>0</v>
      </c>
      <c r="M5" s="56">
        <f t="shared" si="2"/>
        <v>0</v>
      </c>
      <c r="N5" s="58">
        <v>0</v>
      </c>
      <c r="O5" s="6" t="s">
        <v>7</v>
      </c>
      <c r="P5" s="36">
        <v>0.6</v>
      </c>
      <c r="Q5" s="7" t="s">
        <v>6</v>
      </c>
      <c r="R5" s="20" t="s">
        <v>5</v>
      </c>
      <c r="S5" s="2"/>
      <c r="T5" s="137"/>
      <c r="U5" s="137"/>
      <c r="V5" s="137"/>
      <c r="W5" s="137"/>
      <c r="X5" s="137"/>
      <c r="Y5" s="87"/>
      <c r="Z5" s="1"/>
    </row>
    <row r="6" spans="1:27" ht="16.149999999999999" customHeight="1" x14ac:dyDescent="0.25">
      <c r="A6" s="29"/>
      <c r="B6" s="129"/>
      <c r="C6" s="11">
        <f t="shared" ref="C6:C21" si="3">C5+1</f>
        <v>3</v>
      </c>
      <c r="D6" s="80"/>
      <c r="E6" s="132"/>
      <c r="F6" s="133"/>
      <c r="G6" s="13">
        <f t="shared" ca="1" si="0"/>
        <v>1.6</v>
      </c>
      <c r="H6" s="83">
        <v>1.8</v>
      </c>
      <c r="I6" s="59">
        <f>_xlfn.FLOOR.MATH(J5)</f>
        <v>0</v>
      </c>
      <c r="J6" s="59">
        <f t="shared" si="1"/>
        <v>0</v>
      </c>
      <c r="K6" s="60">
        <f>J6*IF(R$3="Si",P$3)+J6*IF(R$4="Si",P$4)+J6*IF(R$5="Si",P$5)+J6*IF(R$6="Si",P$6)+J6*IF(R$7="Si",P$7)+J6*IF(R$8="Si",P$8)+J6*IF(R$9="Si",P$9)+J6*IF(R$10="Si",P$10)+J6*IF(D6=80,P$3)+J6*IF(D6=70,P$4)+J6*IF(D6=60,P$5)+J6*IF(D6=50,P$6)+J6*IF(D6=40,P$7)+J6*IF(D6=30,P$8)+J6*IF(D6=20,P$9)+J6*IF(D6=10,P$10)</f>
        <v>0</v>
      </c>
      <c r="L6" s="59">
        <f>L5+J6-I7</f>
        <v>0</v>
      </c>
      <c r="M6" s="84">
        <f t="shared" si="2"/>
        <v>0</v>
      </c>
      <c r="N6" s="61">
        <v>0</v>
      </c>
      <c r="O6" s="6" t="s">
        <v>7</v>
      </c>
      <c r="P6" s="36">
        <v>0.5</v>
      </c>
      <c r="Q6" s="7" t="s">
        <v>6</v>
      </c>
      <c r="R6" s="20" t="s">
        <v>5</v>
      </c>
      <c r="S6" s="2"/>
      <c r="T6" s="112"/>
      <c r="U6" s="115"/>
      <c r="V6" s="116"/>
      <c r="W6" s="113"/>
      <c r="X6" s="114"/>
      <c r="Y6" s="109"/>
      <c r="Z6" s="1"/>
    </row>
    <row r="7" spans="1:27" ht="16.149999999999999" customHeight="1" x14ac:dyDescent="0.25">
      <c r="A7" s="29"/>
      <c r="B7" s="121">
        <f>B4+1</f>
        <v>2</v>
      </c>
      <c r="C7" s="9">
        <f t="shared" si="3"/>
        <v>4</v>
      </c>
      <c r="D7" s="134" t="s">
        <v>14</v>
      </c>
      <c r="E7" s="132"/>
      <c r="F7" s="133"/>
      <c r="G7" s="13">
        <f t="shared" ca="1" si="0"/>
        <v>1.6</v>
      </c>
      <c r="H7" s="83">
        <v>1.8</v>
      </c>
      <c r="I7" s="8">
        <f>_xlfn.FLOOR.MATH(J6-K6)</f>
        <v>0</v>
      </c>
      <c r="J7" s="8">
        <f t="shared" si="1"/>
        <v>0</v>
      </c>
      <c r="K7" s="14">
        <f>J7-I8</f>
        <v>0</v>
      </c>
      <c r="L7" s="14">
        <f>L6+K7</f>
        <v>0</v>
      </c>
      <c r="M7" s="8">
        <f t="shared" si="2"/>
        <v>0</v>
      </c>
      <c r="N7" s="62">
        <v>0</v>
      </c>
      <c r="O7" s="6" t="s">
        <v>7</v>
      </c>
      <c r="P7" s="36">
        <v>0.4</v>
      </c>
      <c r="Q7" s="7" t="s">
        <v>6</v>
      </c>
      <c r="R7" s="20" t="s">
        <v>5</v>
      </c>
      <c r="S7" s="2"/>
      <c r="T7" s="112"/>
      <c r="U7" s="115"/>
      <c r="V7" s="116"/>
      <c r="W7" s="113"/>
      <c r="X7" s="114"/>
      <c r="Y7" s="109"/>
      <c r="Z7" s="1"/>
    </row>
    <row r="8" spans="1:27" ht="16.149999999999999" customHeight="1" x14ac:dyDescent="0.25">
      <c r="A8" s="29"/>
      <c r="B8" s="122"/>
      <c r="C8" s="10">
        <f t="shared" si="3"/>
        <v>5</v>
      </c>
      <c r="D8" s="135"/>
      <c r="E8" s="132"/>
      <c r="F8" s="133"/>
      <c r="G8" s="13">
        <f t="shared" ca="1" si="0"/>
        <v>1.6</v>
      </c>
      <c r="H8" s="83">
        <v>1.8</v>
      </c>
      <c r="I8" s="8">
        <f>_xlfn.FLOOR.MATH(J7)</f>
        <v>0</v>
      </c>
      <c r="J8" s="8">
        <f t="shared" si="1"/>
        <v>0</v>
      </c>
      <c r="K8" s="14">
        <f>J8-I9</f>
        <v>0</v>
      </c>
      <c r="L8" s="14">
        <f>L7+K8</f>
        <v>0</v>
      </c>
      <c r="M8" s="8">
        <f t="shared" si="2"/>
        <v>0</v>
      </c>
      <c r="N8" s="62">
        <v>0</v>
      </c>
      <c r="O8" s="6" t="s">
        <v>7</v>
      </c>
      <c r="P8" s="36">
        <v>0.3</v>
      </c>
      <c r="Q8" s="7" t="s">
        <v>6</v>
      </c>
      <c r="R8" s="20" t="s">
        <v>5</v>
      </c>
      <c r="S8" s="2"/>
      <c r="T8" s="111"/>
      <c r="U8" s="111"/>
      <c r="V8" s="111"/>
      <c r="W8" s="111"/>
      <c r="X8" s="88"/>
      <c r="Y8" s="86"/>
      <c r="Z8" s="1"/>
      <c r="AA8" s="3"/>
    </row>
    <row r="9" spans="1:27" ht="16.149999999999999" customHeight="1" x14ac:dyDescent="0.25">
      <c r="A9" s="29"/>
      <c r="B9" s="129"/>
      <c r="C9" s="11">
        <f t="shared" si="3"/>
        <v>6</v>
      </c>
      <c r="D9" s="80"/>
      <c r="E9" s="132"/>
      <c r="F9" s="133"/>
      <c r="G9" s="13">
        <f t="shared" ca="1" si="0"/>
        <v>1.6</v>
      </c>
      <c r="H9" s="83">
        <v>1.8</v>
      </c>
      <c r="I9" s="59">
        <f>_xlfn.FLOOR.MATH(J8)</f>
        <v>0</v>
      </c>
      <c r="J9" s="59">
        <f t="shared" si="1"/>
        <v>0</v>
      </c>
      <c r="K9" s="60">
        <f>J9*IF(R$3="Si",P$3)+J9*IF(R$4="Si",P$4)+J9*IF(R$5="Si",P$5)+J9*IF(R$6="Si",P$6)+J9*IF(R$7="Si",P$7)+J9*IF(R$8="Si",P$8)+J9*IF(R$9="Si",P$9)+J9*IF(R$10="Si",P$10)+J9*IF(D9=80,P$3)+J9*IF(D9=70,P$4)+J9*IF(D9=60,P$5)+J9*IF(D9=50,P$6)+J9*IF(D9=40,P$7)+J9*IF(D9=30,P$8)+J9*IF(D9=20,P$9)+J9*IF(D9=10,P$10)</f>
        <v>0</v>
      </c>
      <c r="L9" s="59">
        <f>L8+J9-I10</f>
        <v>0</v>
      </c>
      <c r="M9" s="84">
        <f t="shared" si="2"/>
        <v>0</v>
      </c>
      <c r="N9" s="61">
        <v>0</v>
      </c>
      <c r="O9" s="6" t="s">
        <v>7</v>
      </c>
      <c r="P9" s="36">
        <v>0.2</v>
      </c>
      <c r="Q9" s="7" t="s">
        <v>6</v>
      </c>
      <c r="R9" s="20" t="s">
        <v>5</v>
      </c>
      <c r="S9" s="2"/>
      <c r="T9" s="89"/>
      <c r="U9" s="90"/>
      <c r="V9" s="91"/>
      <c r="W9" s="92"/>
      <c r="X9" s="110"/>
      <c r="Y9" s="93"/>
      <c r="Z9" s="1"/>
    </row>
    <row r="10" spans="1:27" ht="16.149999999999999" customHeight="1" thickBot="1" x14ac:dyDescent="0.3">
      <c r="A10" s="29"/>
      <c r="B10" s="121">
        <f t="shared" ref="B10" si="4">B7+1</f>
        <v>3</v>
      </c>
      <c r="C10" s="9">
        <f t="shared" si="3"/>
        <v>7</v>
      </c>
      <c r="D10" s="134" t="s">
        <v>14</v>
      </c>
      <c r="E10" s="132"/>
      <c r="F10" s="133"/>
      <c r="G10" s="13">
        <f t="shared" ca="1" si="0"/>
        <v>1.6</v>
      </c>
      <c r="H10" s="83">
        <v>1.8</v>
      </c>
      <c r="I10" s="8">
        <f>_xlfn.FLOOR.MATH(J9-K9)</f>
        <v>0</v>
      </c>
      <c r="J10" s="8">
        <f t="shared" si="1"/>
        <v>0</v>
      </c>
      <c r="K10" s="14">
        <f>J10-I11</f>
        <v>0</v>
      </c>
      <c r="L10" s="14">
        <f>L9+K10</f>
        <v>0</v>
      </c>
      <c r="M10" s="8">
        <f t="shared" si="2"/>
        <v>0</v>
      </c>
      <c r="N10" s="63">
        <v>0</v>
      </c>
      <c r="O10" s="21" t="s">
        <v>7</v>
      </c>
      <c r="P10" s="37">
        <v>0.1</v>
      </c>
      <c r="Q10" s="22" t="s">
        <v>6</v>
      </c>
      <c r="R10" s="23" t="s">
        <v>5</v>
      </c>
      <c r="S10" s="2"/>
      <c r="T10" s="94"/>
      <c r="U10" s="90"/>
      <c r="V10" s="91"/>
      <c r="W10" s="95"/>
      <c r="X10" s="110"/>
      <c r="Y10" s="93"/>
      <c r="Z10" s="1"/>
    </row>
    <row r="11" spans="1:27" ht="16.149999999999999" customHeight="1" thickTop="1" x14ac:dyDescent="0.25">
      <c r="A11" s="29"/>
      <c r="B11" s="122"/>
      <c r="C11" s="10">
        <f t="shared" si="3"/>
        <v>8</v>
      </c>
      <c r="D11" s="135"/>
      <c r="E11" s="132"/>
      <c r="F11" s="133"/>
      <c r="G11" s="13">
        <f t="shared" ca="1" si="0"/>
        <v>1.6</v>
      </c>
      <c r="H11" s="83">
        <v>1.8</v>
      </c>
      <c r="I11" s="8">
        <f>_xlfn.FLOOR.MATH(J10)</f>
        <v>0</v>
      </c>
      <c r="J11" s="8">
        <f t="shared" si="1"/>
        <v>0</v>
      </c>
      <c r="K11" s="14">
        <f>J11-I12</f>
        <v>0</v>
      </c>
      <c r="L11" s="14">
        <f>L10+K11</f>
        <v>0</v>
      </c>
      <c r="M11" s="8">
        <f t="shared" si="2"/>
        <v>0</v>
      </c>
      <c r="N11" s="34">
        <v>0</v>
      </c>
      <c r="O11" s="2"/>
      <c r="P11" s="96"/>
      <c r="Q11" s="96"/>
      <c r="R11" s="96"/>
      <c r="S11" s="96"/>
      <c r="T11" s="96"/>
      <c r="U11" s="96"/>
      <c r="V11" s="96"/>
      <c r="W11" s="69"/>
      <c r="X11" s="1"/>
      <c r="Y11" s="1"/>
      <c r="Z11" s="1"/>
    </row>
    <row r="12" spans="1:27" ht="16.149999999999999" customHeight="1" x14ac:dyDescent="0.25">
      <c r="A12" s="29"/>
      <c r="B12" s="129"/>
      <c r="C12" s="11">
        <f t="shared" si="3"/>
        <v>9</v>
      </c>
      <c r="D12" s="80"/>
      <c r="E12" s="132"/>
      <c r="F12" s="133"/>
      <c r="G12" s="13">
        <f t="shared" ca="1" si="0"/>
        <v>1.6</v>
      </c>
      <c r="H12" s="83">
        <v>1.8</v>
      </c>
      <c r="I12" s="59">
        <f>_xlfn.FLOOR.MATH(J11)</f>
        <v>0</v>
      </c>
      <c r="J12" s="59">
        <f t="shared" si="1"/>
        <v>0</v>
      </c>
      <c r="K12" s="60">
        <f>J12*IF(R$3="Si",P$3)+J12*IF(R$4="Si",P$4)+J12*IF(R$5="Si",P$5)+J12*IF(R$6="Si",P$6)+J12*IF(R$7="Si",P$7)+J12*IF(R$8="Si",P$8)+J12*IF(R$9="Si",P$9)+J12*IF(R$10="Si",P$10)+J12*IF(D12=80,P$3)+J12*IF(D12=70,P$4)+J12*IF(D12=60,P$5)+J12*IF(D12=50,P$6)+J12*IF(D12=40,P$7)+J12*IF(D12=30,P$8)+J12*IF(D12=20,P$9)+J12*IF(D12=10,P$10)</f>
        <v>0</v>
      </c>
      <c r="L12" s="59">
        <f>L11+J12-I13</f>
        <v>0</v>
      </c>
      <c r="M12" s="84">
        <f t="shared" si="2"/>
        <v>0</v>
      </c>
      <c r="N12" s="64">
        <v>0</v>
      </c>
      <c r="O12" s="96"/>
      <c r="P12" s="138"/>
      <c r="Q12" s="138"/>
      <c r="R12" s="138"/>
      <c r="S12" s="138"/>
      <c r="T12" s="138"/>
      <c r="U12" s="138"/>
      <c r="V12" s="138"/>
      <c r="W12" s="97"/>
      <c r="X12" s="98"/>
      <c r="Y12" s="15"/>
      <c r="Z12" s="1"/>
    </row>
    <row r="13" spans="1:27" ht="16.149999999999999" customHeight="1" x14ac:dyDescent="0.25">
      <c r="A13" s="29"/>
      <c r="B13" s="121">
        <f t="shared" ref="B13" si="5">B10+1</f>
        <v>4</v>
      </c>
      <c r="C13" s="9">
        <f t="shared" si="3"/>
        <v>10</v>
      </c>
      <c r="D13" s="136" t="s">
        <v>14</v>
      </c>
      <c r="E13" s="47"/>
      <c r="F13" s="2"/>
      <c r="G13" s="48">
        <f t="shared" ca="1" si="0"/>
        <v>1.6</v>
      </c>
      <c r="H13" s="83">
        <v>1.8</v>
      </c>
      <c r="I13" s="8">
        <f>_xlfn.FLOOR.MATH(J12-K12)</f>
        <v>0</v>
      </c>
      <c r="J13" s="8">
        <f t="shared" si="1"/>
        <v>0</v>
      </c>
      <c r="K13" s="14">
        <f>J13-I14</f>
        <v>0</v>
      </c>
      <c r="L13" s="14">
        <f>L12+K13</f>
        <v>0</v>
      </c>
      <c r="M13" s="8">
        <f t="shared" si="2"/>
        <v>0</v>
      </c>
      <c r="N13" s="34">
        <v>0</v>
      </c>
      <c r="O13" s="96"/>
      <c r="P13" s="107"/>
      <c r="Q13" s="107"/>
      <c r="R13" s="119"/>
      <c r="S13" s="119"/>
      <c r="T13" s="119"/>
      <c r="U13" s="117"/>
      <c r="V13" s="117"/>
      <c r="W13" s="99"/>
      <c r="X13" s="100">
        <f>1</f>
        <v>1</v>
      </c>
      <c r="Y13" s="16"/>
      <c r="Z13" s="1"/>
    </row>
    <row r="14" spans="1:27" ht="16.149999999999999" customHeight="1" x14ac:dyDescent="0.25">
      <c r="A14" s="29"/>
      <c r="B14" s="122"/>
      <c r="C14" s="10">
        <f t="shared" si="3"/>
        <v>11</v>
      </c>
      <c r="D14" s="135"/>
      <c r="E14" s="47"/>
      <c r="F14" s="31"/>
      <c r="G14" s="13">
        <f t="shared" ca="1" si="0"/>
        <v>1.6</v>
      </c>
      <c r="H14" s="83">
        <v>1.8</v>
      </c>
      <c r="I14" s="8">
        <f>_xlfn.FLOOR.MATH(J13)</f>
        <v>0</v>
      </c>
      <c r="J14" s="8">
        <f t="shared" si="1"/>
        <v>0</v>
      </c>
      <c r="K14" s="14">
        <f>J14-I15</f>
        <v>0</v>
      </c>
      <c r="L14" s="14">
        <f>L13+K14</f>
        <v>0</v>
      </c>
      <c r="M14" s="8">
        <f t="shared" si="2"/>
        <v>0</v>
      </c>
      <c r="N14" s="34">
        <v>0</v>
      </c>
      <c r="O14" s="96"/>
      <c r="P14" s="107"/>
      <c r="Q14" s="107"/>
      <c r="R14" s="119"/>
      <c r="S14" s="119"/>
      <c r="T14" s="119"/>
      <c r="U14" s="117"/>
      <c r="V14" s="117"/>
      <c r="W14" s="99"/>
      <c r="X14" s="100">
        <f>X13+1</f>
        <v>2</v>
      </c>
      <c r="Y14" s="16"/>
      <c r="Z14" s="1"/>
    </row>
    <row r="15" spans="1:27" ht="16.149999999999999" customHeight="1" x14ac:dyDescent="0.25">
      <c r="A15" s="29"/>
      <c r="B15" s="129"/>
      <c r="C15" s="11">
        <f t="shared" si="3"/>
        <v>12</v>
      </c>
      <c r="D15" s="80"/>
      <c r="E15" s="47"/>
      <c r="F15" s="31"/>
      <c r="G15" s="13">
        <f t="shared" ca="1" si="0"/>
        <v>1.6</v>
      </c>
      <c r="H15" s="83">
        <v>1.8</v>
      </c>
      <c r="I15" s="59">
        <f>_xlfn.FLOOR.MATH(J14)</f>
        <v>0</v>
      </c>
      <c r="J15" s="59">
        <f t="shared" si="1"/>
        <v>0</v>
      </c>
      <c r="K15" s="60">
        <f>J15*IF(R$3="Si",P$3)+J15*IF(R$4="Si",P$4)+J15*IF(R$5="Si",P$5)+J15*IF(R$6="Si",P$6)+J15*IF(R$7="Si",P$7)+J15*IF(R$8="Si",P$8)+J15*IF(R$9="Si",P$9)+J15*IF(R$10="Si",P$10)+J15*IF(D15=80,P$3)+J15*IF(D15=70,P$4)+J15*IF(D15=60,P$5)+J15*IF(D15=50,P$6)+J15*IF(D15=40,P$7)+J15*IF(D15=30,P$8)+J15*IF(D15=20,P$9)+J15*IF(D15=10,P$10)</f>
        <v>0</v>
      </c>
      <c r="L15" s="59">
        <f>L14+J15-I16</f>
        <v>0</v>
      </c>
      <c r="M15" s="84">
        <f t="shared" si="2"/>
        <v>0</v>
      </c>
      <c r="N15" s="64">
        <v>0</v>
      </c>
      <c r="O15" s="96"/>
      <c r="P15" s="107"/>
      <c r="Q15" s="107"/>
      <c r="R15" s="119"/>
      <c r="S15" s="119"/>
      <c r="T15" s="119"/>
      <c r="U15" s="117"/>
      <c r="V15" s="117"/>
      <c r="W15" s="99"/>
      <c r="X15" s="100">
        <f t="shared" ref="X15:X30" si="6">X14+1</f>
        <v>3</v>
      </c>
      <c r="Y15" s="16"/>
      <c r="Z15" s="1"/>
    </row>
    <row r="16" spans="1:27" ht="16.149999999999999" customHeight="1" x14ac:dyDescent="0.25">
      <c r="A16" s="29"/>
      <c r="B16" s="121">
        <f t="shared" ref="B16" si="7">B13+1</f>
        <v>5</v>
      </c>
      <c r="C16" s="9">
        <f t="shared" si="3"/>
        <v>13</v>
      </c>
      <c r="D16" s="134" t="s">
        <v>14</v>
      </c>
      <c r="E16" s="47"/>
      <c r="F16" s="31"/>
      <c r="G16" s="13">
        <f t="shared" ca="1" si="0"/>
        <v>1.6</v>
      </c>
      <c r="H16" s="83">
        <v>1.8</v>
      </c>
      <c r="I16" s="8">
        <f>_xlfn.FLOOR.MATH(J15-K15)</f>
        <v>0</v>
      </c>
      <c r="J16" s="8">
        <f t="shared" si="1"/>
        <v>0</v>
      </c>
      <c r="K16" s="14">
        <f>J16-I17</f>
        <v>0</v>
      </c>
      <c r="L16" s="14">
        <f>L15+K16</f>
        <v>0</v>
      </c>
      <c r="M16" s="8">
        <f t="shared" si="2"/>
        <v>0</v>
      </c>
      <c r="N16" s="34">
        <v>0</v>
      </c>
      <c r="O16" s="96"/>
      <c r="P16" s="107"/>
      <c r="Q16" s="107"/>
      <c r="R16" s="119"/>
      <c r="S16" s="119"/>
      <c r="T16" s="119"/>
      <c r="U16" s="117"/>
      <c r="V16" s="117"/>
      <c r="W16" s="99"/>
      <c r="X16" s="100">
        <f t="shared" si="6"/>
        <v>4</v>
      </c>
      <c r="Y16" s="16"/>
      <c r="Z16" s="1"/>
    </row>
    <row r="17" spans="1:26" ht="16.149999999999999" customHeight="1" x14ac:dyDescent="0.25">
      <c r="A17" s="29"/>
      <c r="B17" s="122"/>
      <c r="C17" s="10">
        <f t="shared" si="3"/>
        <v>14</v>
      </c>
      <c r="D17" s="135"/>
      <c r="E17" s="47"/>
      <c r="F17" s="31"/>
      <c r="G17" s="13">
        <f t="shared" ca="1" si="0"/>
        <v>1.6</v>
      </c>
      <c r="H17" s="83">
        <v>1.8</v>
      </c>
      <c r="I17" s="8">
        <f>_xlfn.FLOOR.MATH(J16)</f>
        <v>0</v>
      </c>
      <c r="J17" s="8">
        <f t="shared" si="1"/>
        <v>0</v>
      </c>
      <c r="K17" s="14">
        <f>J17-I18</f>
        <v>0</v>
      </c>
      <c r="L17" s="14">
        <f>L16+K17</f>
        <v>0</v>
      </c>
      <c r="M17" s="8">
        <f t="shared" si="2"/>
        <v>0</v>
      </c>
      <c r="N17" s="34">
        <v>0</v>
      </c>
      <c r="O17" s="96"/>
      <c r="P17" s="107"/>
      <c r="Q17" s="107"/>
      <c r="R17" s="119"/>
      <c r="S17" s="119"/>
      <c r="T17" s="119"/>
      <c r="U17" s="117"/>
      <c r="V17" s="117"/>
      <c r="W17" s="99"/>
      <c r="X17" s="100">
        <f t="shared" si="6"/>
        <v>5</v>
      </c>
      <c r="Y17" s="16"/>
      <c r="Z17" s="1"/>
    </row>
    <row r="18" spans="1:26" ht="16.149999999999999" customHeight="1" x14ac:dyDescent="0.25">
      <c r="A18" s="29"/>
      <c r="B18" s="129"/>
      <c r="C18" s="11">
        <f t="shared" si="3"/>
        <v>15</v>
      </c>
      <c r="D18" s="80"/>
      <c r="E18" s="47"/>
      <c r="F18" s="31"/>
      <c r="G18" s="13">
        <f t="shared" ca="1" si="0"/>
        <v>1.6</v>
      </c>
      <c r="H18" s="83">
        <v>1.8</v>
      </c>
      <c r="I18" s="59">
        <f>_xlfn.FLOOR.MATH(J17)</f>
        <v>0</v>
      </c>
      <c r="J18" s="59">
        <f t="shared" si="1"/>
        <v>0</v>
      </c>
      <c r="K18" s="60">
        <f>J18*IF(R$3="Si",P$3)+J18*IF(R$4="Si",P$4)+J18*IF(R$5="Si",P$5)+J18*IF(R$6="Si",P$6)+J18*IF(R$7="Si",P$7)+J18*IF(R$8="Si",P$8)+J18*IF(R$9="Si",P$9)+J18*IF(R$10="Si",P$10)+J18*IF(D18=80,P$3)+J18*IF(D18=70,P$4)+J18*IF(D18=60,P$5)+J18*IF(D18=50,P$6)+J18*IF(D18=40,P$7)+J18*IF(D18=30,P$8)+J18*IF(D18=20,P$9)+J18*IF(D18=10,P$10)</f>
        <v>0</v>
      </c>
      <c r="L18" s="59">
        <f>L17+J18-I19</f>
        <v>0</v>
      </c>
      <c r="M18" s="84">
        <f t="shared" si="2"/>
        <v>0</v>
      </c>
      <c r="N18" s="64">
        <v>0</v>
      </c>
      <c r="O18" s="96"/>
      <c r="P18" s="107"/>
      <c r="Q18" s="107"/>
      <c r="R18" s="119"/>
      <c r="S18" s="119"/>
      <c r="T18" s="119"/>
      <c r="U18" s="117"/>
      <c r="V18" s="117"/>
      <c r="W18" s="99"/>
      <c r="X18" s="100">
        <f t="shared" si="6"/>
        <v>6</v>
      </c>
      <c r="Y18" s="16" t="s">
        <v>19</v>
      </c>
      <c r="Z18" s="1"/>
    </row>
    <row r="19" spans="1:26" ht="16.149999999999999" customHeight="1" x14ac:dyDescent="0.25">
      <c r="A19" s="29"/>
      <c r="B19" s="121">
        <f t="shared" ref="B19" si="8">B16+1</f>
        <v>6</v>
      </c>
      <c r="C19" s="9">
        <f t="shared" si="3"/>
        <v>16</v>
      </c>
      <c r="D19" s="134" t="s">
        <v>14</v>
      </c>
      <c r="E19" s="47"/>
      <c r="F19" s="31"/>
      <c r="G19" s="13">
        <f t="shared" ca="1" si="0"/>
        <v>1.6</v>
      </c>
      <c r="H19" s="83">
        <v>1.8</v>
      </c>
      <c r="I19" s="8">
        <f>_xlfn.FLOOR.MATH(J18-K18)</f>
        <v>0</v>
      </c>
      <c r="J19" s="8">
        <f t="shared" si="1"/>
        <v>0</v>
      </c>
      <c r="K19" s="14">
        <f>J19-I20</f>
        <v>0</v>
      </c>
      <c r="L19" s="14">
        <f>L18+K19</f>
        <v>0</v>
      </c>
      <c r="M19" s="8">
        <f t="shared" si="2"/>
        <v>0</v>
      </c>
      <c r="N19" s="34">
        <v>0</v>
      </c>
      <c r="O19" s="96"/>
      <c r="P19" s="107"/>
      <c r="Q19" s="107"/>
      <c r="R19" s="119"/>
      <c r="S19" s="119"/>
      <c r="T19" s="119"/>
      <c r="U19" s="117"/>
      <c r="V19" s="117"/>
      <c r="W19" s="99"/>
      <c r="X19" s="100">
        <f t="shared" si="6"/>
        <v>7</v>
      </c>
      <c r="Y19" s="16"/>
      <c r="Z19" s="1"/>
    </row>
    <row r="20" spans="1:26" ht="16.149999999999999" customHeight="1" x14ac:dyDescent="0.25">
      <c r="A20" s="29"/>
      <c r="B20" s="122"/>
      <c r="C20" s="10">
        <f t="shared" si="3"/>
        <v>17</v>
      </c>
      <c r="D20" s="135"/>
      <c r="E20" s="47"/>
      <c r="F20" s="31"/>
      <c r="G20" s="13">
        <f t="shared" ca="1" si="0"/>
        <v>1.6</v>
      </c>
      <c r="H20" s="83">
        <v>1.8</v>
      </c>
      <c r="I20" s="8">
        <f>_xlfn.FLOOR.MATH(J19)</f>
        <v>0</v>
      </c>
      <c r="J20" s="8">
        <f t="shared" si="1"/>
        <v>0</v>
      </c>
      <c r="K20" s="14">
        <f>J20-I21</f>
        <v>0</v>
      </c>
      <c r="L20" s="14">
        <f>L19+K20</f>
        <v>0</v>
      </c>
      <c r="M20" s="8">
        <f t="shared" si="2"/>
        <v>0</v>
      </c>
      <c r="N20" s="34">
        <v>0</v>
      </c>
      <c r="O20" s="96"/>
      <c r="P20" s="107"/>
      <c r="Q20" s="107"/>
      <c r="R20" s="119"/>
      <c r="S20" s="119"/>
      <c r="T20" s="119"/>
      <c r="U20" s="117"/>
      <c r="V20" s="117"/>
      <c r="W20" s="99"/>
      <c r="X20" s="100">
        <f t="shared" si="6"/>
        <v>8</v>
      </c>
      <c r="Y20" s="16"/>
      <c r="Z20" s="1"/>
    </row>
    <row r="21" spans="1:26" ht="16.149999999999999" customHeight="1" thickBot="1" x14ac:dyDescent="0.3">
      <c r="A21" s="29"/>
      <c r="B21" s="123"/>
      <c r="C21" s="30">
        <f t="shared" si="3"/>
        <v>18</v>
      </c>
      <c r="D21" s="81"/>
      <c r="E21" s="47"/>
      <c r="F21" s="31"/>
      <c r="G21" s="33">
        <f t="shared" ca="1" si="0"/>
        <v>1.6</v>
      </c>
      <c r="H21" s="83">
        <v>1.8</v>
      </c>
      <c r="I21" s="66">
        <f>_xlfn.FLOOR.MATH(J20)</f>
        <v>0</v>
      </c>
      <c r="J21" s="66">
        <f t="shared" si="1"/>
        <v>0</v>
      </c>
      <c r="K21" s="65">
        <f>J21*IF(R$3="Si",P$3)+J21*IF(R$4="Si",P$4)+J21*IF(R$5="Si",P$5)+J21*IF(R$6="Si",P$6)+J21*IF(R$7="Si",P$7)+J21*IF(R$8="Si",P$8)+J21*IF(R$9="Si",P$9)+J21*IF(R$10="Si",P$10)+J21*IF(D21=80,P$3)+J21*IF(D21=70,P$4)+J21*IF(D21=60,P$5)+J21*IF(D21=50,P$6)+J21*IF(D21=40,P$7)+J21*IF(D21=30,P$8)+J21*IF(D21=20,P$9)+J21*IF(D21=10,P$10)</f>
        <v>0</v>
      </c>
      <c r="L21" s="66">
        <f>L20+J21-I22</f>
        <v>0</v>
      </c>
      <c r="M21" s="85">
        <f t="shared" si="2"/>
        <v>0</v>
      </c>
      <c r="N21" s="67">
        <v>0</v>
      </c>
      <c r="O21" s="96"/>
      <c r="P21" s="107"/>
      <c r="Q21" s="107"/>
      <c r="R21" s="119"/>
      <c r="S21" s="119"/>
      <c r="T21" s="119"/>
      <c r="U21" s="117"/>
      <c r="V21" s="117"/>
      <c r="W21" s="99"/>
      <c r="X21" s="100">
        <f t="shared" si="6"/>
        <v>9</v>
      </c>
      <c r="Y21" s="16"/>
      <c r="Z21" s="1"/>
    </row>
    <row r="22" spans="1:26" ht="16.149999999999999" customHeight="1" thickTop="1" x14ac:dyDescent="0.25">
      <c r="A22" s="69"/>
      <c r="B22" s="124"/>
      <c r="C22" s="71"/>
      <c r="D22" s="125"/>
      <c r="E22" s="70"/>
      <c r="F22" s="70"/>
      <c r="G22" s="72"/>
      <c r="H22" s="73"/>
      <c r="I22" s="74"/>
      <c r="J22" s="74"/>
      <c r="K22" s="74"/>
      <c r="L22" s="74"/>
      <c r="M22" s="74"/>
      <c r="N22" s="75"/>
      <c r="O22" s="96"/>
      <c r="P22" s="107"/>
      <c r="Q22" s="107"/>
      <c r="R22" s="119"/>
      <c r="S22" s="119"/>
      <c r="T22" s="119"/>
      <c r="U22" s="117"/>
      <c r="V22" s="117"/>
      <c r="W22" s="99"/>
      <c r="X22" s="100">
        <f t="shared" si="6"/>
        <v>10</v>
      </c>
      <c r="Y22" s="16"/>
      <c r="Z22" s="1"/>
    </row>
    <row r="23" spans="1:26" ht="16.149999999999999" customHeight="1" x14ac:dyDescent="0.25">
      <c r="A23" s="69"/>
      <c r="B23" s="124"/>
      <c r="C23" s="71"/>
      <c r="D23" s="125"/>
      <c r="E23" s="70"/>
      <c r="F23" s="70"/>
      <c r="G23" s="120"/>
      <c r="H23" s="118"/>
      <c r="I23" s="118"/>
      <c r="J23" s="118"/>
      <c r="K23" s="118"/>
      <c r="L23" s="74"/>
      <c r="M23" s="74"/>
      <c r="N23" s="75"/>
      <c r="O23" s="96"/>
      <c r="P23" s="107"/>
      <c r="Q23" s="107"/>
      <c r="R23" s="119"/>
      <c r="S23" s="119"/>
      <c r="T23" s="119"/>
      <c r="U23" s="117"/>
      <c r="V23" s="117"/>
      <c r="W23" s="99"/>
      <c r="X23" s="100">
        <f t="shared" si="6"/>
        <v>11</v>
      </c>
      <c r="Y23" s="16"/>
      <c r="Z23" s="1"/>
    </row>
    <row r="24" spans="1:26" ht="16.149999999999999" customHeight="1" x14ac:dyDescent="0.25">
      <c r="A24" s="69"/>
      <c r="B24" s="124"/>
      <c r="C24" s="71"/>
      <c r="D24" s="76"/>
      <c r="E24" s="70"/>
      <c r="F24" s="70"/>
      <c r="G24" s="120"/>
      <c r="H24" s="118"/>
      <c r="I24" s="118"/>
      <c r="J24" s="118"/>
      <c r="K24" s="118"/>
      <c r="L24" s="74"/>
      <c r="M24" s="74"/>
      <c r="N24" s="75"/>
      <c r="O24" s="96"/>
      <c r="P24" s="107"/>
      <c r="Q24" s="107"/>
      <c r="R24" s="119"/>
      <c r="S24" s="119"/>
      <c r="T24" s="119"/>
      <c r="U24" s="117"/>
      <c r="V24" s="117"/>
      <c r="W24" s="99"/>
      <c r="X24" s="100">
        <f t="shared" si="6"/>
        <v>12</v>
      </c>
      <c r="Y24" s="16"/>
      <c r="Z24" s="1"/>
    </row>
    <row r="25" spans="1:26" ht="16.149999999999999" customHeight="1" x14ac:dyDescent="0.25">
      <c r="A25" s="69"/>
      <c r="B25" s="124"/>
      <c r="C25" s="71"/>
      <c r="D25" s="125"/>
      <c r="E25" s="70"/>
      <c r="F25" s="70"/>
      <c r="G25" s="72"/>
      <c r="H25" s="73"/>
      <c r="I25" s="74"/>
      <c r="J25" s="74"/>
      <c r="K25" s="74"/>
      <c r="L25" s="74"/>
      <c r="M25" s="74"/>
      <c r="N25" s="75"/>
      <c r="O25" s="96"/>
      <c r="P25" s="107"/>
      <c r="Q25" s="107"/>
      <c r="R25" s="119"/>
      <c r="S25" s="119"/>
      <c r="T25" s="119"/>
      <c r="U25" s="117"/>
      <c r="V25" s="117"/>
      <c r="W25" s="99"/>
      <c r="X25" s="100">
        <f t="shared" si="6"/>
        <v>13</v>
      </c>
      <c r="Y25" s="16"/>
      <c r="Z25" s="1"/>
    </row>
    <row r="26" spans="1:26" ht="16.149999999999999" customHeight="1" x14ac:dyDescent="0.25">
      <c r="A26" s="69"/>
      <c r="B26" s="124"/>
      <c r="C26" s="71"/>
      <c r="D26" s="125"/>
      <c r="E26" s="70"/>
      <c r="F26" s="70"/>
      <c r="G26" s="72"/>
      <c r="H26" s="73"/>
      <c r="I26" s="74"/>
      <c r="J26" s="74"/>
      <c r="K26" s="74"/>
      <c r="L26" s="74"/>
      <c r="M26" s="74"/>
      <c r="N26" s="75"/>
      <c r="O26" s="96"/>
      <c r="P26" s="107"/>
      <c r="Q26" s="107"/>
      <c r="R26" s="119"/>
      <c r="S26" s="119"/>
      <c r="T26" s="119"/>
      <c r="U26" s="117"/>
      <c r="V26" s="117"/>
      <c r="W26" s="99"/>
      <c r="X26" s="100">
        <f t="shared" si="6"/>
        <v>14</v>
      </c>
      <c r="Y26" s="16"/>
      <c r="Z26" s="1"/>
    </row>
    <row r="27" spans="1:26" ht="16.149999999999999" customHeight="1" x14ac:dyDescent="0.25">
      <c r="A27" s="69"/>
      <c r="B27" s="124"/>
      <c r="C27" s="71"/>
      <c r="D27" s="76"/>
      <c r="E27" s="70"/>
      <c r="F27" s="70"/>
      <c r="G27" s="72"/>
      <c r="H27" s="73"/>
      <c r="I27" s="74"/>
      <c r="J27" s="74"/>
      <c r="K27" s="74"/>
      <c r="L27" s="74"/>
      <c r="M27" s="74"/>
      <c r="N27" s="75"/>
      <c r="O27" s="96"/>
      <c r="P27" s="107"/>
      <c r="Q27" s="107"/>
      <c r="R27" s="119"/>
      <c r="S27" s="119"/>
      <c r="T27" s="119"/>
      <c r="U27" s="117"/>
      <c r="V27" s="117"/>
      <c r="W27" s="99"/>
      <c r="X27" s="100">
        <f t="shared" si="6"/>
        <v>15</v>
      </c>
      <c r="Y27" s="16"/>
      <c r="Z27" s="1"/>
    </row>
    <row r="28" spans="1:26" ht="16.149999999999999" customHeight="1" x14ac:dyDescent="0.25">
      <c r="A28" s="69"/>
      <c r="B28" s="124"/>
      <c r="C28" s="71"/>
      <c r="D28" s="125"/>
      <c r="E28" s="70"/>
      <c r="F28" s="70"/>
      <c r="G28" s="72"/>
      <c r="H28" s="73"/>
      <c r="I28" s="74"/>
      <c r="J28" s="74"/>
      <c r="K28" s="74"/>
      <c r="L28" s="74"/>
      <c r="M28" s="74"/>
      <c r="N28" s="75"/>
      <c r="O28" s="96"/>
      <c r="P28" s="107"/>
      <c r="Q28" s="107"/>
      <c r="R28" s="119"/>
      <c r="S28" s="119"/>
      <c r="T28" s="119"/>
      <c r="U28" s="117"/>
      <c r="V28" s="117"/>
      <c r="W28" s="99"/>
      <c r="X28" s="100">
        <f t="shared" si="6"/>
        <v>16</v>
      </c>
      <c r="Y28" s="16"/>
      <c r="Z28" s="1"/>
    </row>
    <row r="29" spans="1:26" ht="16.149999999999999" customHeight="1" x14ac:dyDescent="0.25">
      <c r="A29" s="69"/>
      <c r="B29" s="124"/>
      <c r="C29" s="71"/>
      <c r="D29" s="125"/>
      <c r="E29" s="70"/>
      <c r="F29" s="70"/>
      <c r="G29" s="72"/>
      <c r="H29" s="73"/>
      <c r="I29" s="74"/>
      <c r="J29" s="74"/>
      <c r="K29" s="74"/>
      <c r="L29" s="74"/>
      <c r="M29" s="74"/>
      <c r="N29" s="75"/>
      <c r="O29" s="96"/>
      <c r="P29" s="107"/>
      <c r="Q29" s="107"/>
      <c r="R29" s="119"/>
      <c r="S29" s="119"/>
      <c r="T29" s="119"/>
      <c r="U29" s="117"/>
      <c r="V29" s="117"/>
      <c r="W29" s="99"/>
      <c r="X29" s="100">
        <f t="shared" si="6"/>
        <v>17</v>
      </c>
      <c r="Y29" s="16"/>
      <c r="Z29" s="1"/>
    </row>
    <row r="30" spans="1:26" ht="16.149999999999999" customHeight="1" x14ac:dyDescent="0.25">
      <c r="A30" s="69"/>
      <c r="B30" s="124"/>
      <c r="C30" s="71"/>
      <c r="D30" s="76"/>
      <c r="E30" s="70"/>
      <c r="F30" s="70"/>
      <c r="G30" s="72"/>
      <c r="H30" s="73"/>
      <c r="I30" s="74"/>
      <c r="J30" s="74"/>
      <c r="K30" s="74"/>
      <c r="L30" s="74"/>
      <c r="M30" s="74"/>
      <c r="N30" s="75"/>
      <c r="O30" s="96"/>
      <c r="P30" s="107"/>
      <c r="Q30" s="107"/>
      <c r="R30" s="119"/>
      <c r="S30" s="119"/>
      <c r="T30" s="119"/>
      <c r="U30" s="117"/>
      <c r="V30" s="117"/>
      <c r="W30" s="99"/>
      <c r="X30" s="100">
        <f t="shared" si="6"/>
        <v>18</v>
      </c>
      <c r="Y30" s="16"/>
      <c r="Z30" s="1"/>
    </row>
    <row r="31" spans="1:26" ht="16.149999999999999" customHeight="1" x14ac:dyDescent="0.25">
      <c r="A31" s="69"/>
      <c r="B31" s="124"/>
      <c r="C31" s="71"/>
      <c r="D31" s="125"/>
      <c r="E31" s="70"/>
      <c r="F31" s="70"/>
      <c r="G31" s="72"/>
      <c r="H31" s="73"/>
      <c r="I31" s="74"/>
      <c r="J31" s="74"/>
      <c r="K31" s="74"/>
      <c r="L31" s="74"/>
      <c r="M31" s="74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6"/>
      <c r="Z31" s="1"/>
    </row>
    <row r="32" spans="1:26" ht="16.149999999999999" customHeight="1" x14ac:dyDescent="0.25">
      <c r="A32" s="69"/>
      <c r="B32" s="124"/>
      <c r="C32" s="71"/>
      <c r="D32" s="125"/>
      <c r="E32" s="70"/>
      <c r="F32" s="70"/>
      <c r="G32" s="72"/>
      <c r="H32" s="73"/>
      <c r="I32" s="74"/>
      <c r="J32" s="74"/>
      <c r="K32" s="74"/>
      <c r="L32" s="74"/>
      <c r="M32" s="74"/>
      <c r="N32" s="75"/>
      <c r="O32" s="1"/>
      <c r="P32" s="108"/>
      <c r="Q32" s="108"/>
      <c r="R32" s="118"/>
      <c r="S32" s="118"/>
      <c r="T32" s="118"/>
      <c r="U32" s="118"/>
      <c r="V32" s="78"/>
      <c r="W32" s="1"/>
      <c r="X32" s="1"/>
      <c r="Y32" s="16"/>
      <c r="Z32" s="1"/>
    </row>
    <row r="33" spans="1:26" ht="16.149999999999999" customHeight="1" x14ac:dyDescent="0.25">
      <c r="A33" s="69"/>
      <c r="B33" s="124"/>
      <c r="C33" s="71"/>
      <c r="D33" s="76"/>
      <c r="E33" s="70"/>
      <c r="F33" s="70"/>
      <c r="G33" s="72"/>
      <c r="H33" s="73"/>
      <c r="I33" s="74"/>
      <c r="J33" s="74"/>
      <c r="K33" s="74"/>
      <c r="L33" s="74"/>
      <c r="M33" s="74"/>
      <c r="N33" s="75"/>
      <c r="O33" s="1"/>
      <c r="P33" s="108"/>
      <c r="Q33" s="108"/>
      <c r="R33" s="118"/>
      <c r="S33" s="118"/>
      <c r="T33" s="118"/>
      <c r="U33" s="118"/>
      <c r="V33" s="1"/>
      <c r="W33" s="1"/>
      <c r="X33" s="1"/>
      <c r="Y33" s="1"/>
      <c r="Z33" s="1"/>
    </row>
    <row r="34" spans="1:26" ht="24.6" customHeight="1" x14ac:dyDescent="0.25">
      <c r="A34" s="1"/>
      <c r="B34" s="1"/>
      <c r="C34" s="1"/>
      <c r="D34" s="1"/>
      <c r="E34" s="1"/>
      <c r="F34" s="1"/>
      <c r="G34" s="1"/>
      <c r="H34" s="32"/>
      <c r="I34" s="54">
        <f>_xlfn.FLOOR.MATH(J33-K33)</f>
        <v>0</v>
      </c>
      <c r="J34" s="12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</sheetData>
  <mergeCells count="93">
    <mergeCell ref="T5:X5"/>
    <mergeCell ref="D31:D32"/>
    <mergeCell ref="R12:T12"/>
    <mergeCell ref="P12:Q12"/>
    <mergeCell ref="U12:V12"/>
    <mergeCell ref="U13:V13"/>
    <mergeCell ref="U14:V14"/>
    <mergeCell ref="U15:V15"/>
    <mergeCell ref="U16:V16"/>
    <mergeCell ref="U17:V17"/>
    <mergeCell ref="R30:T30"/>
    <mergeCell ref="R25:T25"/>
    <mergeCell ref="U25:V25"/>
    <mergeCell ref="U26:V26"/>
    <mergeCell ref="R18:T18"/>
    <mergeCell ref="R19:T19"/>
    <mergeCell ref="B31:B33"/>
    <mergeCell ref="O2:Q2"/>
    <mergeCell ref="B4:B6"/>
    <mergeCell ref="B7:B9"/>
    <mergeCell ref="B10:B12"/>
    <mergeCell ref="B13:B15"/>
    <mergeCell ref="E4:F12"/>
    <mergeCell ref="B16:B18"/>
    <mergeCell ref="D4:D5"/>
    <mergeCell ref="D7:D8"/>
    <mergeCell ref="D10:D11"/>
    <mergeCell ref="D13:D14"/>
    <mergeCell ref="D16:D17"/>
    <mergeCell ref="D19:D20"/>
    <mergeCell ref="D22:D23"/>
    <mergeCell ref="D25:D26"/>
    <mergeCell ref="B19:B21"/>
    <mergeCell ref="B22:B24"/>
    <mergeCell ref="B25:B27"/>
    <mergeCell ref="B28:B30"/>
    <mergeCell ref="U20:V20"/>
    <mergeCell ref="U21:V21"/>
    <mergeCell ref="U22:V22"/>
    <mergeCell ref="U23:V23"/>
    <mergeCell ref="U24:V24"/>
    <mergeCell ref="U30:V30"/>
    <mergeCell ref="D28:D29"/>
    <mergeCell ref="R23:T23"/>
    <mergeCell ref="R24:T24"/>
    <mergeCell ref="R20:T20"/>
    <mergeCell ref="R21:T21"/>
    <mergeCell ref="R22:T22"/>
    <mergeCell ref="H23:K24"/>
    <mergeCell ref="G23:G24"/>
    <mergeCell ref="U28:V28"/>
    <mergeCell ref="P23:Q23"/>
    <mergeCell ref="P24:Q24"/>
    <mergeCell ref="P25:Q25"/>
    <mergeCell ref="P26:Q26"/>
    <mergeCell ref="P27:Q27"/>
    <mergeCell ref="P28:Q28"/>
    <mergeCell ref="U19:V19"/>
    <mergeCell ref="R28:T28"/>
    <mergeCell ref="R29:T29"/>
    <mergeCell ref="U27:V27"/>
    <mergeCell ref="R26:T26"/>
    <mergeCell ref="R27:T27"/>
    <mergeCell ref="R14:T14"/>
    <mergeCell ref="R15:T15"/>
    <mergeCell ref="R16:T16"/>
    <mergeCell ref="R17:T17"/>
    <mergeCell ref="U18:V18"/>
    <mergeCell ref="P32:Q33"/>
    <mergeCell ref="Y6:Y7"/>
    <mergeCell ref="X9:X10"/>
    <mergeCell ref="T8:U8"/>
    <mergeCell ref="V8:W8"/>
    <mergeCell ref="T6:T7"/>
    <mergeCell ref="W6:W7"/>
    <mergeCell ref="X6:X7"/>
    <mergeCell ref="U6:U7"/>
    <mergeCell ref="V6:V7"/>
    <mergeCell ref="P13:Q13"/>
    <mergeCell ref="P14:Q14"/>
    <mergeCell ref="P15:Q15"/>
    <mergeCell ref="U29:V29"/>
    <mergeCell ref="R32:U33"/>
    <mergeCell ref="R13:T13"/>
    <mergeCell ref="P16:Q16"/>
    <mergeCell ref="P18:Q18"/>
    <mergeCell ref="P29:Q29"/>
    <mergeCell ref="P22:Q22"/>
    <mergeCell ref="P30:Q30"/>
    <mergeCell ref="P17:Q17"/>
    <mergeCell ref="P19:Q19"/>
    <mergeCell ref="P20:Q20"/>
    <mergeCell ref="P21:Q21"/>
  </mergeCells>
  <conditionalFormatting sqref="O3:Q10">
    <cfRule type="colorScale" priority="15">
      <colorScale>
        <cfvo type="percent" val="0"/>
        <cfvo type="percentile" val="50"/>
        <cfvo type="percent" val="100"/>
        <color rgb="FFFF0000"/>
        <color rgb="FFFFFF00"/>
        <color rgb="FF00B050"/>
      </colorScale>
    </cfRule>
  </conditionalFormatting>
  <conditionalFormatting sqref="R3:R10">
    <cfRule type="containsText" dxfId="6" priority="13" operator="containsText" text="Si">
      <formula>NOT(ISERROR(SEARCH("Si",R3)))</formula>
    </cfRule>
    <cfRule type="containsText" dxfId="5" priority="14" operator="containsText" text="NO">
      <formula>NOT(ISERROR(SEARCH("NO",R3)))</formula>
    </cfRule>
  </conditionalFormatting>
  <conditionalFormatting sqref="D9 D6 D12 D15 D18 D21">
    <cfRule type="colorScale" priority="9">
      <colorScale>
        <cfvo type="num" val="0"/>
        <cfvo type="num" val="50"/>
        <cfvo type="num" val="100"/>
        <color rgb="FFFF0000"/>
        <color rgb="FFFFFF00"/>
        <color rgb="FF00B050"/>
      </colorScale>
    </cfRule>
  </conditionalFormatting>
  <conditionalFormatting sqref="W13:W29 Y13:Y32">
    <cfRule type="containsText" dxfId="4" priority="8" operator="containsText" text="OK">
      <formula>NOT(ISERROR(SEARCH("OK",W13)))</formula>
    </cfRule>
  </conditionalFormatting>
  <conditionalFormatting sqref="X13:X29">
    <cfRule type="containsText" dxfId="3" priority="3" operator="containsText" text="OK">
      <formula>NOT(ISERROR(SEARCH("OK",X13)))</formula>
    </cfRule>
  </conditionalFormatting>
  <conditionalFormatting sqref="H4:H21">
    <cfRule type="cellIs" dxfId="2" priority="6" operator="between">
      <formula>1.01</formula>
      <formula>100</formula>
    </cfRule>
  </conditionalFormatting>
  <conditionalFormatting sqref="W30">
    <cfRule type="containsText" dxfId="1" priority="2" operator="containsText" text="OK">
      <formula>NOT(ISERROR(SEARCH("OK",W30)))</formula>
    </cfRule>
  </conditionalFormatting>
  <conditionalFormatting sqref="X30">
    <cfRule type="containsText" dxfId="0" priority="1" operator="containsText" text="OK">
      <formula>NOT(ISERROR(SEARCH("OK",X30)))</formula>
    </cfRule>
  </conditionalFormatting>
  <pageMargins left="0.7" right="0.7" top="0.75" bottom="0.75" header="0.3" footer="0.3"/>
  <pageSetup paperSize="9" orientation="portrait" r:id="rId1"/>
  <ignoredErrors>
    <ignoredError sqref="I7 K6:L6 K9:L21 I10:I2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 di calcolo profitto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2019-01-17T15:25:15Z</dcterms:created>
  <dcterms:modified xsi:type="dcterms:W3CDTF">2020-05-10T10:26:34Z</dcterms:modified>
</cp:coreProperties>
</file>